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192.168.201.205\全員共有\03   要綱\30地区社協要綱R5.4.1～\HPへアップしているもの\共生サロン事業\"/>
    </mc:Choice>
  </mc:AlternateContent>
  <xr:revisionPtr revIDLastSave="0" documentId="13_ncr:1_{3C3B4214-085E-4919-985B-1CC8CAF9907A}" xr6:coauthVersionLast="47" xr6:coauthVersionMax="47" xr10:uidLastSave="{00000000-0000-0000-0000-000000000000}"/>
  <bookViews>
    <workbookView xWindow="-108" yWindow="-108" windowWidth="23256" windowHeight="12456" activeTab="1" xr2:uid="{00000000-000D-0000-FFFF-FFFF00000000}"/>
  </bookViews>
  <sheets>
    <sheet name="【記入例】申請書" sheetId="6" r:id="rId1"/>
    <sheet name="申請書" sheetId="7" r:id="rId2"/>
    <sheet name="【記入例】報告書" sheetId="8" r:id="rId3"/>
    <sheet name="報告書" sheetId="9" r:id="rId4"/>
  </sheets>
  <definedNames>
    <definedName name="_xlnm._FilterDatabase" localSheetId="2" hidden="1">【記入例】報告書!$B$91:$U$114</definedName>
    <definedName name="_xlnm._FilterDatabase" localSheetId="3" hidden="1">報告書!$B$96:$T$119</definedName>
    <definedName name="_xlnm.Print_Area" localSheetId="0">【記入例】申請書!$A$1:$V$130</definedName>
    <definedName name="_xlnm.Print_Area" localSheetId="2">【記入例】報告書!$A$1:$V$114</definedName>
    <definedName name="_xlnm.Print_Area" localSheetId="1">申請書!$A$1:$V$134</definedName>
    <definedName name="_xlnm.Print_Area" localSheetId="3">報告書!$A$1:$U$119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7" l="1" a="1"/>
  <c r="G18" i="7" s="1"/>
  <c r="L72" i="9"/>
  <c r="R72" i="9"/>
  <c r="O72" i="9"/>
  <c r="L73" i="9"/>
  <c r="D97" i="7"/>
  <c r="D98" i="7"/>
  <c r="D99" i="7"/>
  <c r="D100" i="7"/>
  <c r="D101" i="7"/>
  <c r="D102" i="7"/>
  <c r="D103" i="7"/>
  <c r="D104" i="7"/>
  <c r="D105" i="7"/>
  <c r="D96" i="7"/>
  <c r="N108" i="9"/>
  <c r="L111" i="9"/>
  <c r="D48" i="7" l="1"/>
  <c r="D100" i="9"/>
  <c r="D99" i="9"/>
  <c r="H111" i="9"/>
  <c r="L109" i="9" a="1"/>
  <c r="L109" i="9" s="1"/>
  <c r="H109" i="9"/>
  <c r="K107" i="9"/>
  <c r="G107" i="9"/>
  <c r="L113" i="9" s="1"/>
  <c r="D106" i="9"/>
  <c r="D105" i="9"/>
  <c r="D104" i="9"/>
  <c r="D103" i="9"/>
  <c r="D102" i="9"/>
  <c r="F94" i="9"/>
  <c r="D119" i="9" s="1"/>
  <c r="D70" i="9"/>
  <c r="D68" i="9"/>
  <c r="D66" i="9"/>
  <c r="D64" i="9"/>
  <c r="D62" i="9"/>
  <c r="D60" i="9"/>
  <c r="D58" i="9"/>
  <c r="D56" i="9"/>
  <c r="D54" i="9"/>
  <c r="D52" i="9"/>
  <c r="D50" i="9"/>
  <c r="D48" i="9"/>
  <c r="D46" i="9"/>
  <c r="D112" i="8"/>
  <c r="N103" i="8"/>
  <c r="K102" i="8"/>
  <c r="G102" i="8"/>
  <c r="D102" i="8" s="1"/>
  <c r="D101" i="8"/>
  <c r="D100" i="8"/>
  <c r="D99" i="8"/>
  <c r="D98" i="8"/>
  <c r="D97" i="8"/>
  <c r="D96" i="8"/>
  <c r="D95" i="8"/>
  <c r="D94" i="8"/>
  <c r="F89" i="8"/>
  <c r="D114" i="8" s="1"/>
  <c r="P68" i="8"/>
  <c r="S67" i="8"/>
  <c r="P67" i="8"/>
  <c r="D65" i="8"/>
  <c r="D63" i="8"/>
  <c r="D61" i="8"/>
  <c r="D59" i="8"/>
  <c r="D57" i="8"/>
  <c r="D55" i="8"/>
  <c r="D53" i="8"/>
  <c r="D51" i="8"/>
  <c r="D49" i="8"/>
  <c r="D47" i="8"/>
  <c r="D45" i="8"/>
  <c r="D43" i="8"/>
  <c r="D41" i="8"/>
  <c r="K106" i="7"/>
  <c r="G106" i="7"/>
  <c r="D106" i="7" s="1"/>
  <c r="F83" i="7" a="1"/>
  <c r="F83" i="7" s="1"/>
  <c r="F91" i="7" s="1"/>
  <c r="D60" i="7"/>
  <c r="D59" i="7"/>
  <c r="D58" i="7"/>
  <c r="D57" i="7"/>
  <c r="D56" i="7"/>
  <c r="D55" i="7"/>
  <c r="D54" i="7"/>
  <c r="D53" i="7"/>
  <c r="D52" i="7"/>
  <c r="D51" i="7"/>
  <c r="D50" i="7"/>
  <c r="D49" i="7"/>
  <c r="K102" i="6"/>
  <c r="G102" i="6"/>
  <c r="D102" i="6"/>
  <c r="D101" i="6"/>
  <c r="D100" i="6"/>
  <c r="D99" i="6"/>
  <c r="D98" i="6"/>
  <c r="D97" i="6"/>
  <c r="D96" i="6"/>
  <c r="D95" i="6"/>
  <c r="D94" i="6"/>
  <c r="D93" i="6"/>
  <c r="D92" i="6"/>
  <c r="F80" i="6" a="1"/>
  <c r="F80" i="6" s="1"/>
  <c r="F87" i="6" s="1"/>
  <c r="D57" i="6"/>
  <c r="D56" i="6"/>
  <c r="D55" i="6"/>
  <c r="D54" i="6"/>
  <c r="D53" i="6"/>
  <c r="D52" i="6"/>
  <c r="D51" i="6"/>
  <c r="D50" i="6"/>
  <c r="D49" i="6"/>
  <c r="D48" i="6"/>
  <c r="D47" i="6"/>
  <c r="D46" i="6"/>
  <c r="D45" i="6"/>
  <c r="Q109" i="9" l="1"/>
  <c r="Q111" i="9"/>
  <c r="H113" i="9"/>
  <c r="D113" i="8"/>
  <c r="D107" i="9"/>
  <c r="Q113" i="9" l="1"/>
  <c r="Q115" i="9" s="1"/>
  <c r="P117" i="9" s="1"/>
  <c r="D117" i="9" l="1"/>
  <c r="D11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sien co5</author>
  </authors>
  <commentList>
    <comment ref="E15" authorId="0" shapeId="0" xr:uid="{00000000-0006-0000-0100-000001000000}">
      <text>
        <r>
          <rPr>
            <sz val="12"/>
            <rFont val="ＭＳ 明朝"/>
            <family val="1"/>
            <charset val="128"/>
          </rPr>
          <t xml:space="preserve">始めに必ず入力してください。
</t>
        </r>
      </text>
    </comment>
    <comment ref="G18" authorId="1" shapeId="0" xr:uid="{00000000-0006-0000-0100-000002000000}">
      <text>
        <r>
          <rPr>
            <sz val="12"/>
            <rFont val="ＭＳ 明朝"/>
            <family val="1"/>
            <charset val="128"/>
          </rPr>
          <t xml:space="preserve">(２面)の年間事業計画で実施予定日を入力すると自動で入力されます。
</t>
        </r>
      </text>
    </comment>
    <comment ref="B23" authorId="0" shapeId="0" xr:uid="{00000000-0006-0000-0100-000003000000}">
      <text>
        <r>
          <rPr>
            <sz val="12"/>
            <rFont val="ＭＳ 明朝"/>
            <family val="1"/>
            <charset val="128"/>
          </rPr>
          <t>該当する対象者にすべてチェックをいれてください。</t>
        </r>
      </text>
    </comment>
    <comment ref="H37" authorId="0" shapeId="0" xr:uid="{00000000-0006-0000-0100-000004000000}">
      <text>
        <r>
          <rPr>
            <sz val="12"/>
            <rFont val="ＭＳ 明朝"/>
            <family val="1"/>
            <charset val="128"/>
          </rPr>
          <t>遵守事項を読んでチェックを入れて下さい。</t>
        </r>
      </text>
    </comment>
    <comment ref="B48" authorId="1" shapeId="0" xr:uid="{1AC8FD8F-2FE8-4184-9F59-B17EB0EB343C}">
      <text>
        <r>
          <rPr>
            <sz val="11"/>
            <color indexed="81"/>
            <rFont val="ＭＳ 明朝"/>
            <family val="1"/>
            <charset val="128"/>
          </rPr>
          <t>〇/〇の形式で入力ください。</t>
        </r>
      </text>
    </comment>
    <comment ref="D48" authorId="1" shapeId="0" xr:uid="{00000000-0006-0000-0100-000005000000}">
      <text>
        <r>
          <rPr>
            <sz val="12"/>
            <rFont val="ＭＳ 明朝"/>
            <family val="1"/>
            <charset val="128"/>
          </rPr>
          <t>年度に応じた曜日が自動反映されます。</t>
        </r>
      </text>
    </comment>
    <comment ref="F83" authorId="1" shapeId="0" xr:uid="{00000000-0006-0000-0100-000006000000}">
      <text>
        <r>
          <rPr>
            <sz val="12"/>
            <rFont val="ＭＳ 明朝"/>
            <family val="1"/>
            <charset val="128"/>
          </rPr>
          <t>(２面)の年間事業計画で実施予定日を入力すると自動で入力されます。</t>
        </r>
      </text>
    </comment>
    <comment ref="F91" authorId="1" shapeId="0" xr:uid="{00000000-0006-0000-0100-000007000000}">
      <text>
        <r>
          <rPr>
            <sz val="12"/>
            <rFont val="ＭＳ 明朝"/>
            <family val="1"/>
            <charset val="128"/>
          </rPr>
          <t>合計額は自動で計算されます。</t>
        </r>
        <r>
          <rPr>
            <sz val="9"/>
            <rFont val="MS P ゴシック"/>
            <charset val="128"/>
          </rPr>
          <t xml:space="preserve">
</t>
        </r>
      </text>
    </comment>
    <comment ref="D94" authorId="1" shapeId="0" xr:uid="{00000000-0006-0000-0100-000008000000}">
      <text>
        <r>
          <rPr>
            <sz val="12"/>
            <rFont val="ＭＳ 明朝"/>
            <family val="1"/>
            <charset val="128"/>
          </rPr>
          <t>この列は自動で計算されます。</t>
        </r>
      </text>
    </comment>
    <comment ref="B106" authorId="1" shapeId="0" xr:uid="{00000000-0006-0000-0100-000009000000}">
      <text>
        <r>
          <rPr>
            <sz val="12"/>
            <rFont val="ＭＳ 明朝"/>
            <family val="1"/>
            <charset val="128"/>
          </rPr>
          <t>合計額は自動で計算されます。
収入合計と一致しているか確認してください。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E17" authorId="0" shapeId="0" xr:uid="{00000000-0006-0000-0300-000001000000}">
      <text>
        <r>
          <rPr>
            <b/>
            <sz val="12"/>
            <rFont val="ＭＳ 明朝"/>
            <family val="1"/>
            <charset val="128"/>
          </rPr>
          <t>始めに必ず入力してください。</t>
        </r>
      </text>
    </comment>
    <comment ref="B46" authorId="0" shapeId="0" xr:uid="{00000000-0006-0000-0300-000002000000}">
      <text>
        <r>
          <rPr>
            <sz val="12"/>
            <rFont val="ＭＳ 明朝"/>
            <family val="1"/>
            <charset val="128"/>
          </rPr>
          <t>〇/〇の形式で入力ください。</t>
        </r>
      </text>
    </comment>
    <comment ref="D46" authorId="0" shapeId="0" xr:uid="{00000000-0006-0000-0300-000003000000}">
      <text>
        <r>
          <rPr>
            <sz val="12"/>
            <rFont val="ＭＳ 明朝"/>
            <family val="1"/>
            <charset val="128"/>
          </rPr>
          <t>年度に応じた曜日が自動反映されます。</t>
        </r>
      </text>
    </comment>
    <comment ref="F87" authorId="0" shapeId="0" xr:uid="{00000000-0006-0000-0300-000004000000}">
      <text>
        <r>
          <rPr>
            <sz val="12"/>
            <rFont val="ＭＳ 明朝"/>
            <family val="1"/>
            <charset val="128"/>
          </rPr>
          <t>当年度に申請して実際に振り込まれた額を入力してください。</t>
        </r>
      </text>
    </comment>
    <comment ref="F88" authorId="0" shapeId="0" xr:uid="{00000000-0006-0000-0300-000005000000}">
      <text>
        <r>
          <rPr>
            <sz val="12"/>
            <rFont val="ＭＳ 明朝"/>
            <family val="1"/>
            <charset val="128"/>
          </rPr>
          <t>当年度に申請して実際に振り込まれた額を入力してください。</t>
        </r>
      </text>
    </comment>
    <comment ref="F89" authorId="0" shapeId="0" xr:uid="{00000000-0006-0000-0300-000006000000}">
      <text>
        <r>
          <rPr>
            <sz val="12"/>
            <rFont val="ＭＳ 明朝"/>
            <family val="1"/>
            <charset val="128"/>
          </rPr>
          <t xml:space="preserve">当年度に申請して実際に振り込まれた額を入力してください。
</t>
        </r>
        <r>
          <rPr>
            <b/>
            <sz val="12"/>
            <rFont val="ＭＳ 明朝"/>
            <family val="1"/>
            <charset val="128"/>
          </rPr>
          <t>※加算がある場合は支出の区分で「会場使用料」を必ず計上してください。</t>
        </r>
      </text>
    </comment>
    <comment ref="F94" authorId="0" shapeId="0" xr:uid="{00000000-0006-0000-0300-000007000000}">
      <text>
        <r>
          <rPr>
            <sz val="12"/>
            <rFont val="ＭＳ 明朝"/>
            <family val="1"/>
            <charset val="128"/>
          </rPr>
          <t>合計額は自動で計算されます。</t>
        </r>
      </text>
    </comment>
    <comment ref="D97" authorId="0" shapeId="0" xr:uid="{00000000-0006-0000-0300-000008000000}">
      <text>
        <r>
          <rPr>
            <sz val="12"/>
            <rFont val="ＭＳ 明朝"/>
            <family val="1"/>
            <charset val="128"/>
          </rPr>
          <t xml:space="preserve">この列は自動で計算されます。
</t>
        </r>
      </text>
    </comment>
    <comment ref="B108" authorId="0" shapeId="0" xr:uid="{00000000-0006-0000-0300-000009000000}">
      <text>
        <r>
          <rPr>
            <sz val="12"/>
            <rFont val="ＭＳ 明朝"/>
            <family val="1"/>
            <charset val="128"/>
          </rPr>
          <t>入力必須項目を入れると
返還金は自動で計算されます。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<sst xmlns="http://schemas.openxmlformats.org/spreadsheetml/2006/main" count="867" uniqueCount="215">
  <si>
    <t>（１面）</t>
  </si>
  <si>
    <t>第１号様式（第６条関係）</t>
  </si>
  <si>
    <t>令和</t>
  </si>
  <si>
    <t>年</t>
  </si>
  <si>
    <t>月</t>
  </si>
  <si>
    <t>日</t>
  </si>
  <si>
    <t>共生サロン事業助成金交付申請書</t>
  </si>
  <si>
    <t>（宛先）春日井市社会福祉協議会長</t>
  </si>
  <si>
    <t>団体名</t>
  </si>
  <si>
    <t>篠木地区社会福祉協議会</t>
  </si>
  <si>
    <t>代表者</t>
  </si>
  <si>
    <t>　浅山　三郎　</t>
  </si>
  <si>
    <t>次のとおり、</t>
  </si>
  <si>
    <t>８</t>
  </si>
  <si>
    <t>年度</t>
  </si>
  <si>
    <t>共生サロン等サロン事業の助成金の交付を申請します。</t>
  </si>
  <si>
    <t>１</t>
  </si>
  <si>
    <t>申請額</t>
  </si>
  <si>
    <t>金</t>
  </si>
  <si>
    <t>円</t>
  </si>
  <si>
    <t>２</t>
  </si>
  <si>
    <t>事業内容</t>
  </si>
  <si>
    <t>　サロン名称</t>
  </si>
  <si>
    <t>さわやかサロン篠木</t>
  </si>
  <si>
    <t>　主たる対象者</t>
  </si>
  <si>
    <t>65歳以上の高齢者</t>
  </si>
  <si>
    <t>児童福祉法における児童（18歳未満）、児童とその保護者及び妊娠中の者のいずれか</t>
  </si>
  <si>
    <t>障害者手帳等を所持する者</t>
  </si>
  <si>
    <t>その他（　　　　　　　　　　　　　　　　　　　　　　　　　　　）</t>
  </si>
  <si>
    <t>　実施日時</t>
  </si>
  <si>
    <t>毎月</t>
  </si>
  <si>
    <t>第</t>
  </si>
  <si>
    <t>火</t>
  </si>
  <si>
    <t>曜日</t>
  </si>
  <si>
    <t>午前</t>
  </si>
  <si>
    <t>９</t>
  </si>
  <si>
    <t>時</t>
  </si>
  <si>
    <t>から</t>
  </si>
  <si>
    <t>11</t>
  </si>
  <si>
    <t>まで</t>
  </si>
  <si>
    <t>　主な実施場所</t>
  </si>
  <si>
    <t>　篠木公民館</t>
  </si>
  <si>
    <t>　サロン代表者</t>
  </si>
  <si>
    <t>氏名</t>
  </si>
  <si>
    <t>浅山　三郎</t>
  </si>
  <si>
    <t>電話</t>
  </si>
  <si>
    <t>〇〇-〇〇〇〇</t>
  </si>
  <si>
    <t>住所</t>
  </si>
  <si>
    <t>春日井市篠木町〇丁目〇番地〇</t>
  </si>
  <si>
    <t>　参加予定者数/回数</t>
  </si>
  <si>
    <t>対象者</t>
  </si>
  <si>
    <t>人</t>
  </si>
  <si>
    <t>協力員</t>
  </si>
  <si>
    <t>地域食堂の開催有無</t>
  </si>
  <si>
    <t>無</t>
  </si>
  <si>
    <t>　事業概要</t>
  </si>
  <si>
    <t>　　高齢者の社会参加を促進し、社会的孤立感の解消を図るため、月１回、</t>
  </si>
  <si>
    <t>身近な公民館での交流会を実施する。内容は、茶話会、体操、季節の行事等</t>
  </si>
  <si>
    <t>とし、協力員と参加者とが話し合いながら進める。</t>
  </si>
  <si>
    <t>篠木区や篠木老人クラブ等との連携も図る。</t>
  </si>
  <si>
    <t>　他地区からの参加</t>
  </si>
  <si>
    <t>可</t>
  </si>
  <si>
    <t>（※地区社協が事業を実施する場合のみ、記入してください）</t>
  </si>
  <si>
    <r>
      <rPr>
        <sz val="14"/>
        <color theme="1"/>
        <rFont val="ＭＳ 明朝"/>
        <family val="1"/>
        <charset val="128"/>
      </rPr>
      <t>　</t>
    </r>
    <r>
      <rPr>
        <u/>
        <sz val="14"/>
        <color theme="1"/>
        <rFont val="ＭＳ 明朝"/>
        <family val="1"/>
        <charset val="128"/>
      </rPr>
      <t>次のことを守って活動を行います。</t>
    </r>
  </si>
  <si>
    <t>利用者の個人情報を無断で第三者へ提供しません。</t>
  </si>
  <si>
    <t>利用者の体調急変時や事故発生時は、救急車を呼ぶ等適切に対応します。</t>
  </si>
  <si>
    <t>主たる対象者以外の参加希望については、随時相談を受け入れます。</t>
  </si>
  <si>
    <t>（2面）</t>
  </si>
  <si>
    <t>３</t>
  </si>
  <si>
    <t>　年間事業計画</t>
  </si>
  <si>
    <t>実施予定日</t>
  </si>
  <si>
    <t>主な事業予定</t>
  </si>
  <si>
    <t>お花見</t>
  </si>
  <si>
    <t>スポーツふれあい財団講師による、体が喜ぶ体操</t>
  </si>
  <si>
    <t>カローリング</t>
  </si>
  <si>
    <t>七夕</t>
  </si>
  <si>
    <t>盆踊り、スイカ割り</t>
  </si>
  <si>
    <t>〇〇小学校からご招待（児童との交流）</t>
  </si>
  <si>
    <t>「福祉の里」へおでかけ</t>
  </si>
  <si>
    <t>消防署職員によるAED講習</t>
  </si>
  <si>
    <t>クリスマス会</t>
  </si>
  <si>
    <t>新年会</t>
  </si>
  <si>
    <t>節分</t>
  </si>
  <si>
    <t>「福祉バス」でグリーンピア春日井へおでかけ</t>
  </si>
  <si>
    <t>各月共通の事業内容</t>
  </si>
  <si>
    <t>※体操、誕生会、昼食等、毎月実施予定の内容がある場合は記入してください。</t>
  </si>
  <si>
    <t>かすがいいきいき体操、誕生会、茶話会</t>
  </si>
  <si>
    <t>（３面）</t>
  </si>
  <si>
    <t>４</t>
  </si>
  <si>
    <t>　予算</t>
  </si>
  <si>
    <t>（１）　収入</t>
  </si>
  <si>
    <t>区分</t>
  </si>
  <si>
    <t>予算額</t>
  </si>
  <si>
    <t>説明</t>
  </si>
  <si>
    <t>市社協助成金</t>
  </si>
  <si>
    <t>基本額</t>
  </si>
  <si>
    <t>サロン設置
初年度加算額</t>
  </si>
  <si>
    <t>会場使用料
補助加算額</t>
  </si>
  <si>
    <t>主催者負担金</t>
  </si>
  <si>
    <t>参加者負担金</t>
  </si>
  <si>
    <t>雑収入</t>
  </si>
  <si>
    <t>前年度繰越金</t>
  </si>
  <si>
    <t>合計</t>
  </si>
  <si>
    <t>（２）　支出</t>
  </si>
  <si>
    <t>予算額の内
対象経費</t>
  </si>
  <si>
    <t>予算額の内
対象外経費</t>
  </si>
  <si>
    <t>消耗品費</t>
  </si>
  <si>
    <t>事務用品代、工作材料代等</t>
  </si>
  <si>
    <t>食料費</t>
  </si>
  <si>
    <t>お茶、菓子代</t>
  </si>
  <si>
    <t>損害保険料</t>
  </si>
  <si>
    <t>活動保険◎250円×10人
行事用保険◎30円×30人×12回</t>
  </si>
  <si>
    <t>会場使用料</t>
  </si>
  <si>
    <t>◎2,000円×10回</t>
  </si>
  <si>
    <t>会議費</t>
  </si>
  <si>
    <t>会議用のお茶</t>
  </si>
  <si>
    <t>講師等謝金</t>
  </si>
  <si>
    <t>ヨガ講師謝金</t>
  </si>
  <si>
    <t>昼食代</t>
  </si>
  <si>
    <t>◎500円×40人×２回</t>
  </si>
  <si>
    <t>（４面）</t>
  </si>
  <si>
    <t>５</t>
  </si>
  <si>
    <t>　協力員名簿</t>
  </si>
  <si>
    <t>備考</t>
  </si>
  <si>
    <t>篠木町〇丁目〇番地〇</t>
  </si>
  <si>
    <t>地区社協会長</t>
  </si>
  <si>
    <t>○○　○○</t>
  </si>
  <si>
    <t>地区社協副会長</t>
  </si>
  <si>
    <t>区長</t>
  </si>
  <si>
    <t>町内会長</t>
  </si>
  <si>
    <t>老人クラブ役員</t>
  </si>
  <si>
    <t>６</t>
  </si>
  <si>
    <t>子ども会役員</t>
  </si>
  <si>
    <t>７</t>
  </si>
  <si>
    <t>民生委員・児童委員</t>
  </si>
  <si>
    <t>ボランティア</t>
  </si>
  <si>
    <t>１０</t>
  </si>
  <si>
    <t>１１</t>
  </si>
  <si>
    <t>１２</t>
  </si>
  <si>
    <t>１３</t>
  </si>
  <si>
    <t>１４</t>
  </si>
  <si>
    <t>１５</t>
  </si>
  <si>
    <t>１６</t>
  </si>
  <si>
    <t>１７</t>
  </si>
  <si>
    <t>１８</t>
  </si>
  <si>
    <t>１９</t>
  </si>
  <si>
    <t>２０</t>
  </si>
  <si>
    <t>※他の役職（区長、町内会長、自治会長、民生委員・児童委員等）がある場合は、備考欄に記入してください。
※貴団体において別様式の名簿がある場合は、別紙添付で構いません。</t>
  </si>
  <si>
    <t>（２面）</t>
  </si>
  <si>
    <t>第５号様式（第10条関係）</t>
  </si>
  <si>
    <t>共生サロン事業実績報告書</t>
  </si>
  <si>
    <t>共生サロン事業を実施しましたので報告します。</t>
  </si>
  <si>
    <t>　感想、反省等</t>
  </si>
  <si>
    <t>　　今年度は猛暑のかねあいもあり、中止をせざるを得ない月もあったが、</t>
  </si>
  <si>
    <t>開催した月は参加者の笑顔がみられ安心した。</t>
  </si>
  <si>
    <t>参加や社会的孤立の解消に役立っていると実感した。</t>
  </si>
  <si>
    <t>　今後も、区・町内会はじめ、地域の関係機関・団体と連携を取りながら、</t>
  </si>
  <si>
    <t>より良いサロン活動を実施していきたい。</t>
  </si>
  <si>
    <t>　年間事業報告</t>
  </si>
  <si>
    <t>実施日</t>
  </si>
  <si>
    <t>参加者数</t>
  </si>
  <si>
    <t>男性</t>
  </si>
  <si>
    <t>女性</t>
  </si>
  <si>
    <t>スポーツふれあい財団講師による、体が喜ぶ
体操</t>
  </si>
  <si>
    <t>参加者年間延べ人数</t>
  </si>
  <si>
    <t>　決算</t>
  </si>
  <si>
    <t>決算額</t>
  </si>
  <si>
    <t>決算額の内
対象経費</t>
  </si>
  <si>
    <t>決算額の内
対象外経費</t>
  </si>
  <si>
    <t>小計</t>
  </si>
  <si>
    <t>市社協への
返還金</t>
  </si>
  <si>
    <t>①基本額に応じた返還額</t>
  </si>
  <si>
    <t>予算時申請額</t>
  </si>
  <si>
    <t>決算時
実施回数</t>
  </si>
  <si>
    <t>回</t>
  </si>
  <si>
    <t>(ア)-(イ)</t>
  </si>
  <si>
    <t>(ア)</t>
  </si>
  <si>
    <t>(イ)</t>
  </si>
  <si>
    <t>(ウ)</t>
  </si>
  <si>
    <t>②会場加算金の返還額</t>
  </si>
  <si>
    <t>会場加算申請額</t>
  </si>
  <si>
    <t>実際に係った会場料金の1/2</t>
  </si>
  <si>
    <t>(エ)-(オ)</t>
  </si>
  <si>
    <t>(エ)</t>
  </si>
  <si>
    <t>(オ)</t>
  </si>
  <si>
    <t>(カ)</t>
  </si>
  <si>
    <t>③精算後の助成額と助成対象経費の総額との差額</t>
  </si>
  <si>
    <t>清算後の助成額(イ)+(オ)</t>
  </si>
  <si>
    <t>助成対象経費</t>
  </si>
  <si>
    <t>(キ)-(ク)</t>
  </si>
  <si>
    <t>(キ)</t>
  </si>
  <si>
    <t>(ク)</t>
  </si>
  <si>
    <t>(ケ)</t>
  </si>
  <si>
    <t>↓↓（1,000円未満切捨て）</t>
  </si>
  <si>
    <t>(コ)</t>
  </si>
  <si>
    <t>①+②+③</t>
  </si>
  <si>
    <t>※1,000未満切捨てせずに全額返還を希望される場合は
(ウ)(カ)(ケ)の合計額を入力してください。</t>
  </si>
  <si>
    <t>合計返還額
(ウ)+(カ)+(コ)</t>
  </si>
  <si>
    <t>次年度繰越金</t>
  </si>
  <si>
    <t>※1,000円未満切捨てせずに全額返還を希望される場合は
(ウ)(カ)(ケ)の合計額を記入してください。</t>
    <rPh sb="6" eb="7">
      <t>エン</t>
    </rPh>
    <phoneticPr fontId="36"/>
  </si>
  <si>
    <t>主な事業内容</t>
    <rPh sb="4" eb="6">
      <t>ナイヨウ</t>
    </rPh>
    <phoneticPr fontId="36"/>
  </si>
  <si>
    <t>※体操、誕生会、昼食等、毎月実施した内容がある場合は記入してください。</t>
    <phoneticPr fontId="36"/>
  </si>
  <si>
    <t>決算額の内
対象経費</t>
    <phoneticPr fontId="36"/>
  </si>
  <si>
    <t>決算額の内
対象外経費</t>
    <phoneticPr fontId="36"/>
  </si>
  <si>
    <r>
      <t>清算後の助成額</t>
    </r>
    <r>
      <rPr>
        <sz val="10"/>
        <rFont val="ＭＳ 明朝"/>
        <family val="1"/>
        <charset val="128"/>
      </rPr>
      <t>(イ)+(オ)+(サロン設置初年度加算)</t>
    </r>
    <rPh sb="19" eb="21">
      <t>セッチ</t>
    </rPh>
    <rPh sb="21" eb="24">
      <t>ショネンド</t>
    </rPh>
    <rPh sb="24" eb="26">
      <t>カサン</t>
    </rPh>
    <phoneticPr fontId="36"/>
  </si>
  <si>
    <t>参加者からは、「サロンの日が待ち遠しい。」との声が聞かれ、地域住民の社会</t>
    <phoneticPr fontId="36"/>
  </si>
  <si>
    <t>　また、サロンで参加者と協力員が顔見知りになったことで、日頃から声を掛け合</t>
    <phoneticPr fontId="36"/>
  </si>
  <si>
    <t>う関係性が生まれ、安否確認を行うことができた。サロンが「誰もが安心して暮ら</t>
    <phoneticPr fontId="36"/>
  </si>
  <si>
    <t>せるまちづくり」の一翼を任っていると感じている。</t>
    <phoneticPr fontId="36"/>
  </si>
  <si>
    <t>大人</t>
    <rPh sb="0" eb="2">
      <t>オトナ</t>
    </rPh>
    <phoneticPr fontId="36"/>
  </si>
  <si>
    <t>児童</t>
    <rPh sb="0" eb="2">
      <t>ジドウ</t>
    </rPh>
    <phoneticPr fontId="36"/>
  </si>
  <si>
    <t>市社協記入欄</t>
    <rPh sb="0" eb="3">
      <t>シシャキョウ</t>
    </rPh>
    <rPh sb="3" eb="6">
      <t>キニュウラン</t>
    </rPh>
    <phoneticPr fontId="36"/>
  </si>
  <si>
    <t>主たる対象者</t>
    <rPh sb="0" eb="1">
      <t>シュ</t>
    </rPh>
    <rPh sb="3" eb="6">
      <t>タイショウシャ</t>
    </rPh>
    <phoneticPr fontId="36"/>
  </si>
  <si>
    <t>　☐　高齢者　☐　児童　☐　障がい者　☐　その他（　　　　　　　　　　　　　　　　　　　　）</t>
    <rPh sb="3" eb="6">
      <t>コウレイシャ</t>
    </rPh>
    <rPh sb="9" eb="11">
      <t>ジドウ</t>
    </rPh>
    <rPh sb="14" eb="15">
      <t>ショウ</t>
    </rPh>
    <rPh sb="17" eb="18">
      <t>シャ</t>
    </rPh>
    <rPh sb="23" eb="24">
      <t>タ</t>
    </rPh>
    <phoneticPr fontId="36"/>
  </si>
  <si>
    <t>↓↓(1,000円未満切捨て)</t>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</si>
</sst>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Red]#,##0"/>
  </numFmts>
  <fonts count="42">
    <font>
      <sz val="11"/>
      <color theme="1"/>
      <name val="ＭＳ Ｐゴシック"/>
      <charset val="134"/>
      <scheme val="minor"/>
    </font>
    <font>
      <sz val="11"/>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4"/>
      <name val="ＭＳ 明朝"/>
      <family val="1"/>
      <charset val="128"/>
    </font>
    <font>
      <sz val="12"/>
      <name val="ＭＳ 明朝"/>
      <family val="1"/>
      <charset val="128"/>
    </font>
    <font>
      <sz val="18"/>
      <name val="ＭＳ 明朝"/>
      <family val="1"/>
      <charset val="128"/>
    </font>
    <font>
      <sz val="11"/>
      <name val="ＭＳ 明朝"/>
      <family val="1"/>
      <charset val="128"/>
    </font>
    <font>
      <sz val="10"/>
      <name val="ＭＳ 明朝"/>
      <family val="1"/>
      <charset val="128"/>
    </font>
    <font>
      <sz val="10.5"/>
      <name val="ＭＳ 明朝"/>
      <family val="1"/>
      <charset val="128"/>
    </font>
    <font>
      <sz val="14"/>
      <name val="HG創英角ﾎﾟｯﾌﾟ体"/>
      <family val="3"/>
      <charset val="128"/>
    </font>
    <font>
      <sz val="14"/>
      <name val="HGS創英角ﾎﾟｯﾌﾟ体"/>
      <family val="3"/>
      <charset val="128"/>
    </font>
    <font>
      <sz val="16"/>
      <color theme="1"/>
      <name val="HGS創英角ﾎﾟｯﾌﾟ体"/>
      <family val="3"/>
      <charset val="128"/>
    </font>
    <font>
      <sz val="14"/>
      <color theme="1"/>
      <name val="HGS創英角ﾎﾟｯﾌﾟ体"/>
      <family val="3"/>
      <charset val="128"/>
    </font>
    <font>
      <sz val="14"/>
      <color theme="1"/>
      <name val="ＭＳ Ｐゴシック"/>
      <family val="3"/>
      <charset val="128"/>
      <scheme val="minor"/>
    </font>
    <font>
      <sz val="18"/>
      <color theme="1"/>
      <name val="ＭＳ Ｐゴシック"/>
      <family val="3"/>
      <charset val="128"/>
      <scheme val="minor"/>
    </font>
    <font>
      <sz val="18"/>
      <color theme="1"/>
      <name val="HGS創英角ﾎﾟｯﾌﾟ体"/>
      <family val="3"/>
      <charset val="128"/>
    </font>
    <font>
      <sz val="18"/>
      <color theme="1"/>
      <name val="HG創英角ﾎﾟｯﾌﾟ体"/>
      <family val="3"/>
      <charset val="128"/>
    </font>
    <font>
      <sz val="8"/>
      <name val="ＭＳ 明朝"/>
      <family val="1"/>
      <charset val="128"/>
    </font>
    <font>
      <sz val="12"/>
      <name val="HGS創英角ﾎﾟｯﾌﾟ体"/>
      <family val="3"/>
      <charset val="128"/>
    </font>
    <font>
      <sz val="10"/>
      <name val="HGS創英角ﾎﾟｯﾌﾟ体"/>
      <family val="3"/>
      <charset val="128"/>
    </font>
    <font>
      <b/>
      <sz val="18"/>
      <color theme="1"/>
      <name val="ＭＳ 明朝"/>
      <family val="1"/>
      <charset val="128"/>
    </font>
    <font>
      <u/>
      <sz val="14"/>
      <color theme="1"/>
      <name val="ＭＳ 明朝"/>
      <family val="1"/>
      <charset val="128"/>
    </font>
    <font>
      <sz val="16"/>
      <name val="ＭＳ 明朝"/>
      <family val="1"/>
      <charset val="128"/>
    </font>
    <font>
      <b/>
      <sz val="14"/>
      <name val="ＭＳ 明朝"/>
      <family val="1"/>
      <charset val="128"/>
    </font>
    <font>
      <b/>
      <sz val="16"/>
      <color theme="1"/>
      <name val="HG創英角ﾎﾟｯﾌﾟ体"/>
      <family val="3"/>
      <charset val="128"/>
    </font>
    <font>
      <sz val="11"/>
      <color theme="1"/>
      <name val="ＭＳ Ｐゴシック"/>
      <family val="3"/>
      <charset val="128"/>
      <scheme val="minor"/>
    </font>
    <font>
      <sz val="14"/>
      <color theme="1"/>
      <name val="HG創英角ﾎﾟｯﾌﾟ体"/>
      <family val="3"/>
      <charset val="128"/>
    </font>
    <font>
      <sz val="16"/>
      <color theme="1"/>
      <name val="HG創英角ﾎﾟｯﾌﾟ体"/>
      <family val="3"/>
      <charset val="128"/>
    </font>
    <font>
      <sz val="9"/>
      <name val="MS P ゴシック"/>
      <charset val="128"/>
    </font>
    <font>
      <sz val="14"/>
      <color theme="1"/>
      <name val="ＭＳ 明朝"/>
      <family val="1"/>
      <charset val="128"/>
    </font>
    <font>
      <sz val="14"/>
      <name val="ＭＳ 明朝"/>
      <family val="1"/>
      <charset val="128"/>
    </font>
    <font>
      <b/>
      <sz val="12"/>
      <name val="ＭＳ 明朝"/>
      <family val="1"/>
      <charset val="128"/>
    </font>
    <font>
      <sz val="16"/>
      <color theme="1"/>
      <name val="ＭＳ 明朝"/>
      <family val="1"/>
      <charset val="128"/>
    </font>
    <font>
      <sz val="6"/>
      <name val="ＭＳ Ｐゴシック"/>
      <family val="3"/>
      <charset val="128"/>
      <scheme val="minor"/>
    </font>
    <font>
      <sz val="10"/>
      <name val="ＭＳ 明朝"/>
      <family val="1"/>
      <charset val="128"/>
    </font>
    <font>
      <sz val="10"/>
      <color rgb="FF000000"/>
      <name val="Calibri"/>
      <family val="2"/>
    </font>
    <font>
      <sz val="11"/>
      <name val="ＭＳ 明朝"/>
      <family val="1"/>
      <charset val="128"/>
    </font>
    <font>
      <sz val="14"/>
      <name val="HG創英角ﾎﾟｯﾌﾟ体"/>
      <family val="3"/>
      <charset val="128"/>
    </font>
    <font>
      <sz val="11"/>
      <color indexed="81"/>
      <name val="ＭＳ 明朝"/>
      <family val="1"/>
      <charset val="128"/>
    </font>
  </fonts>
  <fills count="2">
    <fill>
      <patternFill patternType="none"/>
    </fill>
    <fill>
      <patternFill patternType="gray125"/>
    </fill>
  </fills>
  <borders count="89">
    <border>
      <left/>
      <right/>
      <top/>
      <bottom/>
      <diagonal/>
    </border>
    <border>
      <left style="thin">
        <color auto="1"/>
      </left>
      <right/>
      <top style="thin">
        <color auto="1"/>
      </top>
      <bottom/>
      <diagonal/>
    </border>
    <border>
      <left/>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ck">
        <color auto="1"/>
      </left>
      <right/>
      <top style="thick">
        <color auto="1"/>
      </top>
      <bottom/>
      <diagonal/>
    </border>
    <border>
      <left/>
      <right/>
      <top style="thick">
        <color auto="1"/>
      </top>
      <bottom/>
      <diagonal/>
    </border>
    <border>
      <left/>
      <right/>
      <top style="thick">
        <color auto="1"/>
      </top>
      <bottom style="thick">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n">
        <color auto="1"/>
      </left>
      <right/>
      <top style="double">
        <color auto="1"/>
      </top>
      <bottom/>
      <diagonal/>
    </border>
    <border>
      <left/>
      <right/>
      <top style="double">
        <color auto="1"/>
      </top>
      <bottom/>
      <diagonal/>
    </border>
    <border>
      <left style="thick">
        <color auto="1"/>
      </left>
      <right/>
      <top style="double">
        <color auto="1"/>
      </top>
      <bottom/>
      <diagonal/>
    </border>
    <border>
      <left/>
      <right style="thick">
        <color auto="1"/>
      </right>
      <top style="double">
        <color auto="1"/>
      </top>
      <bottom/>
      <diagonal/>
    </border>
    <border>
      <left/>
      <right/>
      <top style="double">
        <color auto="1"/>
      </top>
      <bottom style="hair">
        <color auto="1"/>
      </bottom>
      <diagonal/>
    </border>
    <border>
      <left style="thick">
        <color auto="1"/>
      </left>
      <right/>
      <top/>
      <bottom style="medium">
        <color auto="1"/>
      </bottom>
      <diagonal/>
    </border>
    <border>
      <left/>
      <right/>
      <top/>
      <bottom style="medium">
        <color auto="1"/>
      </bottom>
      <diagonal/>
    </border>
    <border>
      <left/>
      <right style="thick">
        <color auto="1"/>
      </right>
      <top/>
      <bottom style="medium">
        <color auto="1"/>
      </bottom>
      <diagonal/>
    </border>
    <border>
      <left/>
      <right/>
      <top style="hair">
        <color auto="1"/>
      </top>
      <bottom style="medium">
        <color auto="1"/>
      </bottom>
      <diagonal/>
    </border>
    <border>
      <left style="hair">
        <color auto="1"/>
      </left>
      <right/>
      <top style="hair">
        <color auto="1"/>
      </top>
      <bottom style="medium">
        <color auto="1"/>
      </bottom>
      <diagonal/>
    </border>
    <border>
      <left style="thick">
        <color auto="1"/>
      </left>
      <right/>
      <top/>
      <bottom/>
      <diagonal/>
    </border>
    <border>
      <left/>
      <right style="thick">
        <color auto="1"/>
      </right>
      <top/>
      <bottom/>
      <diagonal/>
    </border>
    <border>
      <left/>
      <right/>
      <top/>
      <bottom style="hair">
        <color auto="1"/>
      </bottom>
      <diagonal/>
    </border>
    <border>
      <left/>
      <right/>
      <top style="hair">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style="thick">
        <color auto="1"/>
      </left>
      <right/>
      <top style="double">
        <color auto="1"/>
      </top>
      <bottom style="double">
        <color auto="1"/>
      </bottom>
      <diagonal/>
    </border>
    <border>
      <left/>
      <right style="thick">
        <color auto="1"/>
      </right>
      <top style="double">
        <color auto="1"/>
      </top>
      <bottom style="double">
        <color auto="1"/>
      </bottom>
      <diagonal/>
    </border>
    <border diagonalUp="1">
      <left/>
      <right/>
      <top style="double">
        <color auto="1"/>
      </top>
      <bottom style="double">
        <color auto="1"/>
      </bottom>
      <diagonal style="thin">
        <color auto="1"/>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diagonalUp="1">
      <left/>
      <right/>
      <top/>
      <bottom style="thin">
        <color auto="1"/>
      </bottom>
      <diagonal style="thin">
        <color auto="1"/>
      </diagonal>
    </border>
    <border>
      <left/>
      <right style="thick">
        <color auto="1"/>
      </right>
      <top style="thick">
        <color auto="1"/>
      </top>
      <bottom style="thick">
        <color auto="1"/>
      </bottom>
      <diagonal/>
    </border>
    <border>
      <left/>
      <right style="thin">
        <color auto="1"/>
      </right>
      <top style="double">
        <color auto="1"/>
      </top>
      <bottom style="hair">
        <color auto="1"/>
      </bottom>
      <diagonal/>
    </border>
    <border>
      <left style="thin">
        <color auto="1"/>
      </left>
      <right/>
      <top style="double">
        <color auto="1"/>
      </top>
      <bottom style="hair">
        <color auto="1"/>
      </bottom>
      <diagonal/>
    </border>
    <border>
      <left style="hair">
        <color auto="1"/>
      </left>
      <right/>
      <top style="double">
        <color auto="1"/>
      </top>
      <bottom style="hair">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bottom style="medium">
        <color auto="1"/>
      </bottom>
      <diagonal/>
    </border>
    <border diagonalUp="1">
      <left/>
      <right style="thin">
        <color auto="1"/>
      </right>
      <top style="double">
        <color auto="1"/>
      </top>
      <bottom style="double">
        <color auto="1"/>
      </bottom>
      <diagonal style="thin">
        <color auto="1"/>
      </diagonal>
    </border>
    <border diagonalUp="1">
      <left style="thin">
        <color auto="1"/>
      </left>
      <right/>
      <top style="double">
        <color auto="1"/>
      </top>
      <bottom style="double">
        <color auto="1"/>
      </bottom>
      <diagonal style="thin">
        <color auto="1"/>
      </diagonal>
    </border>
    <border diagonalUp="1">
      <left/>
      <right style="thin">
        <color auto="1"/>
      </right>
      <top/>
      <bottom style="thin">
        <color auto="1"/>
      </bottom>
      <diagonal style="thin">
        <color auto="1"/>
      </diagonal>
    </border>
    <border diagonalUp="1">
      <left style="thin">
        <color auto="1"/>
      </left>
      <right/>
      <top/>
      <bottom style="thin">
        <color auto="1"/>
      </bottom>
      <diagonal style="thin">
        <color auto="1"/>
      </diagonal>
    </border>
    <border>
      <left/>
      <right style="thin">
        <color auto="1"/>
      </right>
      <top/>
      <bottom/>
      <diagonal/>
    </border>
    <border>
      <left style="hair">
        <color auto="1"/>
      </left>
      <right/>
      <top style="hair">
        <color auto="1"/>
      </top>
      <bottom/>
      <diagonal/>
    </border>
    <border>
      <left/>
      <right style="thin">
        <color auto="1"/>
      </right>
      <top style="hair">
        <color auto="1"/>
      </top>
      <bottom/>
      <diagonal/>
    </border>
    <border>
      <left/>
      <right style="thin">
        <color auto="1"/>
      </right>
      <top/>
      <bottom style="medium">
        <color auto="1"/>
      </bottom>
      <diagonal/>
    </border>
    <border>
      <left/>
      <right style="thin">
        <color auto="1"/>
      </right>
      <top/>
      <bottom style="double">
        <color auto="1"/>
      </bottom>
      <diagonal/>
    </border>
    <border>
      <left style="thin">
        <color auto="1"/>
      </left>
      <right style="medium">
        <color auto="1"/>
      </right>
      <top style="dotted">
        <color auto="1"/>
      </top>
      <bottom/>
      <diagonal/>
    </border>
    <border>
      <left style="medium">
        <color auto="1"/>
      </left>
      <right style="medium">
        <color auto="1"/>
      </right>
      <top style="dotted">
        <color auto="1"/>
      </top>
      <bottom/>
      <diagonal/>
    </border>
    <border>
      <left style="thin">
        <color auto="1"/>
      </left>
      <right style="medium">
        <color auto="1"/>
      </right>
      <top style="dotted">
        <color auto="1"/>
      </top>
      <bottom style="dotted">
        <color auto="1"/>
      </bottom>
      <diagonal/>
    </border>
    <border>
      <left style="medium">
        <color auto="1"/>
      </left>
      <right style="medium">
        <color auto="1"/>
      </right>
      <top style="dotted">
        <color auto="1"/>
      </top>
      <bottom style="dotted">
        <color auto="1"/>
      </bottom>
      <diagonal/>
    </border>
    <border>
      <left/>
      <right style="medium">
        <color auto="1"/>
      </right>
      <top/>
      <bottom/>
      <diagonal/>
    </border>
    <border>
      <left style="medium">
        <color auto="1"/>
      </left>
      <right/>
      <top/>
      <bottom/>
      <diagonal/>
    </border>
    <border>
      <left style="hair">
        <color auto="1"/>
      </left>
      <right style="thin">
        <color auto="1"/>
      </right>
      <top style="thin">
        <color auto="1"/>
      </top>
      <bottom style="thin">
        <color auto="1"/>
      </bottom>
      <diagonal/>
    </border>
    <border>
      <left style="medium">
        <color auto="1"/>
      </left>
      <right style="thin">
        <color auto="1"/>
      </right>
      <top style="dotted">
        <color auto="1"/>
      </top>
      <bottom/>
      <diagonal/>
    </border>
    <border>
      <left style="medium">
        <color auto="1"/>
      </left>
      <right style="thin">
        <color auto="1"/>
      </right>
      <top style="dotted">
        <color auto="1"/>
      </top>
      <bottom style="dotted">
        <color auto="1"/>
      </bottom>
      <diagonal/>
    </border>
    <border>
      <left/>
      <right style="thin">
        <color auto="1"/>
      </right>
      <top/>
      <bottom style="dotted">
        <color auto="1"/>
      </bottom>
      <diagonal/>
    </border>
    <border>
      <left/>
      <right style="thin">
        <color auto="1"/>
      </right>
      <top style="dotted">
        <color auto="1"/>
      </top>
      <bottom style="dotted">
        <color auto="1"/>
      </bottom>
      <diagonal/>
    </border>
    <border>
      <left/>
      <right style="thin">
        <color auto="1"/>
      </right>
      <top style="dotted">
        <color auto="1"/>
      </top>
      <bottom/>
      <diagonal/>
    </border>
  </borders>
  <cellStyleXfs count="1">
    <xf numFmtId="0" fontId="0" fillId="0" borderId="0">
      <alignment vertical="center"/>
    </xf>
  </cellStyleXfs>
  <cellXfs count="650">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justify" vertical="center"/>
    </xf>
    <xf numFmtId="0" fontId="2"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49" fontId="5" fillId="0" borderId="0" xfId="0" applyNumberFormat="1" applyFont="1" applyAlignment="1">
      <alignment horizontal="center" vertical="center"/>
    </xf>
    <xf numFmtId="0" fontId="5" fillId="0" borderId="0" xfId="0" applyFont="1">
      <alignment vertical="center"/>
    </xf>
    <xf numFmtId="0" fontId="3" fillId="0" borderId="0" xfId="0" applyFont="1">
      <alignment vertical="center"/>
    </xf>
    <xf numFmtId="0" fontId="3" fillId="0" borderId="0" xfId="0" applyFont="1" applyAlignment="1">
      <alignment horizontal="right" vertical="center"/>
    </xf>
    <xf numFmtId="49" fontId="1" fillId="0" borderId="0" xfId="0" applyNumberFormat="1" applyFont="1" applyAlignment="1">
      <alignment horizontal="center" vertical="center"/>
    </xf>
    <xf numFmtId="49" fontId="2" fillId="0" borderId="0" xfId="0" applyNumberFormat="1" applyFont="1" applyAlignment="1">
      <alignment horizontal="righ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7" fillId="0" borderId="9" xfId="0" applyFont="1" applyBorder="1" applyAlignment="1">
      <alignment horizontal="center" vertical="center" wrapText="1"/>
    </xf>
    <xf numFmtId="49" fontId="7" fillId="0" borderId="10" xfId="0" applyNumberFormat="1" applyFont="1" applyBorder="1" applyAlignment="1">
      <alignment horizontal="center" vertical="center" wrapText="1"/>
    </xf>
    <xf numFmtId="0" fontId="2" fillId="0" borderId="6" xfId="0" applyFont="1" applyBorder="1" applyAlignment="1">
      <alignment horizontal="center" vertical="center"/>
    </xf>
    <xf numFmtId="0" fontId="8"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6" fillId="0" borderId="0" xfId="0" applyFo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left" vertical="center"/>
    </xf>
    <xf numFmtId="0" fontId="7" fillId="0" borderId="10" xfId="0" applyFont="1" applyBorder="1" applyAlignment="1">
      <alignment horizontal="center" vertical="center" wrapText="1"/>
    </xf>
    <xf numFmtId="49" fontId="6" fillId="0" borderId="10" xfId="0" applyNumberFormat="1" applyFont="1" applyBorder="1" applyAlignment="1">
      <alignment horizontal="center" vertical="center" wrapText="1"/>
    </xf>
    <xf numFmtId="0" fontId="7" fillId="0" borderId="10" xfId="0" applyFont="1" applyBorder="1">
      <alignment vertical="center"/>
    </xf>
    <xf numFmtId="0" fontId="3" fillId="0" borderId="9" xfId="0" applyFont="1" applyBorder="1">
      <alignment vertical="center"/>
    </xf>
    <xf numFmtId="49" fontId="7" fillId="0" borderId="10"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21" xfId="0" applyNumberFormat="1" applyFont="1" applyBorder="1" applyAlignment="1">
      <alignment vertical="center" wrapText="1"/>
    </xf>
    <xf numFmtId="0" fontId="3" fillId="0" borderId="21" xfId="0" applyFont="1" applyBorder="1">
      <alignment vertical="center"/>
    </xf>
    <xf numFmtId="176" fontId="2" fillId="0" borderId="0" xfId="0" applyNumberFormat="1" applyFont="1" applyAlignment="1">
      <alignment horizontal="center" vertical="center"/>
    </xf>
    <xf numFmtId="49" fontId="2" fillId="0" borderId="0" xfId="0" applyNumberFormat="1" applyFont="1">
      <alignment vertical="center"/>
    </xf>
    <xf numFmtId="0" fontId="6" fillId="0" borderId="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3" fontId="7" fillId="0" borderId="0" xfId="0" applyNumberFormat="1" applyFont="1" applyAlignment="1" applyProtection="1">
      <alignment horizontal="right" vertical="center" wrapText="1"/>
      <protection locked="0"/>
    </xf>
    <xf numFmtId="0" fontId="6" fillId="0" borderId="26" xfId="0" applyFont="1" applyBorder="1" applyAlignment="1" applyProtection="1">
      <alignment vertical="center" wrapText="1"/>
      <protection locked="0"/>
    </xf>
    <xf numFmtId="0" fontId="6" fillId="0" borderId="30"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177" fontId="9" fillId="0" borderId="41" xfId="0" applyNumberFormat="1" applyFont="1" applyBorder="1" applyAlignment="1">
      <alignment horizontal="center" vertical="center" wrapText="1"/>
    </xf>
    <xf numFmtId="0" fontId="6" fillId="0" borderId="4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11" fillId="0" borderId="10" xfId="0" applyFont="1" applyBorder="1" applyAlignment="1" applyProtection="1">
      <alignment horizontal="left" vertical="center" wrapText="1"/>
      <protection locked="0"/>
    </xf>
    <xf numFmtId="0" fontId="9" fillId="0" borderId="0" xfId="0" applyFont="1" applyProtection="1">
      <alignment vertical="center"/>
      <protection locked="0"/>
    </xf>
    <xf numFmtId="0" fontId="6" fillId="0" borderId="58" xfId="0" applyFont="1" applyBorder="1" applyAlignment="1" applyProtection="1">
      <alignment vertical="center" wrapText="1"/>
      <protection locked="0"/>
    </xf>
    <xf numFmtId="177" fontId="7" fillId="0" borderId="61" xfId="0" applyNumberFormat="1" applyFont="1" applyBorder="1" applyAlignment="1" applyProtection="1">
      <alignment horizontal="center" vertical="center" wrapText="1"/>
      <protection locked="0"/>
    </xf>
    <xf numFmtId="177" fontId="7" fillId="0" borderId="37" xfId="0" applyNumberFormat="1" applyFont="1" applyBorder="1" applyAlignment="1" applyProtection="1">
      <alignment horizontal="center" vertical="center" wrapText="1"/>
      <protection locked="0"/>
    </xf>
    <xf numFmtId="177" fontId="7" fillId="0" borderId="62" xfId="0" applyNumberFormat="1" applyFont="1" applyBorder="1" applyAlignment="1">
      <alignment horizontal="center" vertical="center" wrapText="1"/>
    </xf>
    <xf numFmtId="177" fontId="9" fillId="0" borderId="63" xfId="0" applyNumberFormat="1" applyFont="1" applyBorder="1" applyAlignment="1" applyProtection="1">
      <alignment horizontal="center" vertical="center" wrapText="1"/>
      <protection locked="0"/>
    </xf>
    <xf numFmtId="177" fontId="7" fillId="0" borderId="41" xfId="0" applyNumberFormat="1" applyFont="1" applyBorder="1" applyAlignment="1" applyProtection="1">
      <alignment horizontal="center" vertical="center" wrapText="1"/>
      <protection locked="0"/>
    </xf>
    <xf numFmtId="0" fontId="3" fillId="0" borderId="0" xfId="0" applyFont="1" applyAlignment="1">
      <alignment horizontal="center" vertical="center"/>
    </xf>
    <xf numFmtId="0" fontId="11" fillId="0" borderId="21" xfId="0" applyFont="1" applyBorder="1" applyAlignment="1" applyProtection="1">
      <alignment horizontal="left" vertical="center" wrapText="1"/>
      <protection locked="0"/>
    </xf>
    <xf numFmtId="0" fontId="7" fillId="0" borderId="62" xfId="0" applyFont="1" applyBorder="1" applyAlignment="1" applyProtection="1">
      <alignment horizontal="center" vertical="center" wrapText="1"/>
      <protection locked="0"/>
    </xf>
    <xf numFmtId="0" fontId="7" fillId="0" borderId="74" xfId="0" applyFont="1" applyBorder="1" applyAlignment="1" applyProtection="1">
      <alignment horizontal="center" vertical="center" wrapText="1"/>
      <protection locked="0"/>
    </xf>
    <xf numFmtId="0" fontId="7" fillId="0" borderId="75" xfId="0" applyFont="1" applyBorder="1" applyAlignment="1" applyProtection="1">
      <alignment horizontal="center" vertical="center" wrapText="1"/>
      <protection locked="0"/>
    </xf>
    <xf numFmtId="0" fontId="7" fillId="0" borderId="76" xfId="0" applyFont="1" applyBorder="1" applyAlignment="1" applyProtection="1">
      <alignment horizontal="center" vertical="center" wrapText="1"/>
      <protection locked="0"/>
    </xf>
    <xf numFmtId="49" fontId="13" fillId="0" borderId="10"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16" fillId="0" borderId="0" xfId="0" applyFont="1" applyAlignment="1">
      <alignment horizontal="center" vertical="center"/>
    </xf>
    <xf numFmtId="0" fontId="17" fillId="0" borderId="0" xfId="0" applyFont="1">
      <alignment vertical="center"/>
    </xf>
    <xf numFmtId="0" fontId="16" fillId="0" borderId="0" xfId="0" applyFont="1">
      <alignment vertical="center"/>
    </xf>
    <xf numFmtId="0" fontId="15" fillId="0" borderId="0" xfId="0" applyFont="1" applyAlignment="1">
      <alignment horizontal="left" vertical="center"/>
    </xf>
    <xf numFmtId="0" fontId="14" fillId="0" borderId="0" xfId="0" applyFont="1" applyAlignment="1">
      <alignment horizontal="center" vertical="center"/>
    </xf>
    <xf numFmtId="0" fontId="10" fillId="0" borderId="63" xfId="0" applyFont="1" applyBorder="1" applyAlignment="1" applyProtection="1">
      <alignment horizontal="center" vertical="center" wrapText="1"/>
      <protection locked="0"/>
    </xf>
    <xf numFmtId="0" fontId="10" fillId="0" borderId="66" xfId="0" applyFont="1" applyBorder="1" applyAlignment="1" applyProtection="1">
      <alignment horizontal="center" vertical="center" wrapText="1"/>
      <protection locked="0"/>
    </xf>
    <xf numFmtId="0" fontId="10" fillId="0" borderId="67" xfId="0" applyFont="1" applyBorder="1" applyAlignment="1" applyProtection="1">
      <alignment horizontal="center" vertical="center" wrapText="1"/>
      <protection locked="0"/>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6" fillId="0" borderId="10" xfId="0" applyFont="1" applyBorder="1" applyAlignment="1">
      <alignment horizontal="center" vertical="center" wrapText="1"/>
    </xf>
    <xf numFmtId="0" fontId="5" fillId="0" borderId="10" xfId="0" applyFont="1" applyBorder="1">
      <alignment vertical="center"/>
    </xf>
    <xf numFmtId="0" fontId="24" fillId="0" borderId="13" xfId="0" applyFont="1" applyBorder="1" applyAlignment="1">
      <alignment horizontal="left" vertical="center"/>
    </xf>
    <xf numFmtId="0" fontId="5" fillId="0" borderId="0" xfId="0" applyFont="1" applyAlignment="1">
      <alignment horizontal="left" vertical="center" wrapText="1"/>
    </xf>
    <xf numFmtId="0" fontId="5" fillId="0" borderId="81" xfId="0" applyFont="1" applyBorder="1" applyAlignment="1">
      <alignment horizontal="left" vertical="center" wrapText="1"/>
    </xf>
    <xf numFmtId="49" fontId="5" fillId="0" borderId="13" xfId="0" applyNumberFormat="1" applyFont="1" applyBorder="1" applyAlignment="1">
      <alignment vertical="center" wrapText="1"/>
    </xf>
    <xf numFmtId="49" fontId="5" fillId="0" borderId="0" xfId="0" applyNumberFormat="1" applyFont="1">
      <alignment vertical="center"/>
    </xf>
    <xf numFmtId="49" fontId="5" fillId="0" borderId="0" xfId="0" applyNumberFormat="1" applyFont="1" applyAlignment="1">
      <alignment vertical="center" wrapText="1"/>
    </xf>
    <xf numFmtId="0" fontId="6" fillId="0" borderId="0" xfId="0" applyFont="1">
      <alignment vertical="center"/>
    </xf>
    <xf numFmtId="49" fontId="5" fillId="0" borderId="5" xfId="0" applyNumberFormat="1" applyFont="1" applyBorder="1" applyAlignment="1">
      <alignment vertical="center" wrapText="1"/>
    </xf>
    <xf numFmtId="49" fontId="5" fillId="0" borderId="6" xfId="0" applyNumberFormat="1" applyFont="1" applyBorder="1">
      <alignment vertical="center"/>
    </xf>
    <xf numFmtId="49" fontId="5" fillId="0" borderId="6" xfId="0" applyNumberFormat="1" applyFont="1" applyBorder="1" applyAlignment="1">
      <alignment vertical="center" wrapText="1"/>
    </xf>
    <xf numFmtId="0" fontId="6" fillId="0" borderId="6" xfId="0" applyFont="1" applyBorder="1">
      <alignment vertical="center"/>
    </xf>
    <xf numFmtId="0" fontId="2" fillId="0" borderId="83" xfId="0" applyFont="1" applyBorder="1" applyAlignment="1">
      <alignment horizontal="center" vertical="center"/>
    </xf>
    <xf numFmtId="0" fontId="25" fillId="0" borderId="0" xfId="0" applyFont="1" applyAlignment="1" applyProtection="1">
      <alignment horizontal="right" vertical="center"/>
      <protection locked="0"/>
    </xf>
    <xf numFmtId="0" fontId="25" fillId="0" borderId="0" xfId="0" applyFont="1" applyAlignment="1" applyProtection="1">
      <alignment horizontal="center" vertical="center"/>
      <protection locked="0"/>
    </xf>
    <xf numFmtId="0" fontId="6" fillId="0" borderId="10" xfId="0" applyFont="1" applyBorder="1" applyAlignment="1">
      <alignment horizontal="justify" vertical="center" wrapText="1"/>
    </xf>
    <xf numFmtId="0" fontId="6" fillId="0" borderId="2" xfId="0" applyFont="1" applyBorder="1" applyAlignment="1" applyProtection="1">
      <alignment vertical="center" wrapText="1"/>
      <protection locked="0"/>
    </xf>
    <xf numFmtId="0" fontId="1" fillId="0" borderId="18" xfId="0" applyFont="1" applyBorder="1">
      <alignment vertical="center"/>
    </xf>
    <xf numFmtId="49" fontId="5" fillId="0" borderId="18"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28" fillId="0" borderId="0" xfId="0" applyFont="1">
      <alignment vertical="center"/>
    </xf>
    <xf numFmtId="0" fontId="12" fillId="0" borderId="1" xfId="0" applyFont="1" applyBorder="1" applyAlignment="1">
      <alignment horizontal="justify" vertical="center" wrapText="1" indent="1"/>
    </xf>
    <xf numFmtId="0" fontId="12" fillId="0" borderId="2" xfId="0" applyFont="1" applyBorder="1" applyAlignment="1">
      <alignment horizontal="justify" vertical="center" wrapText="1" indent="1"/>
    </xf>
    <xf numFmtId="0" fontId="12" fillId="0" borderId="13" xfId="0" applyFont="1" applyBorder="1" applyAlignment="1">
      <alignment horizontal="justify" vertical="center" wrapText="1" indent="1"/>
    </xf>
    <xf numFmtId="0" fontId="12" fillId="0" borderId="0" xfId="0" applyFont="1" applyAlignment="1">
      <alignment horizontal="justify" vertical="center" wrapText="1" indent="1"/>
    </xf>
    <xf numFmtId="0" fontId="12" fillId="0" borderId="5" xfId="0" applyFont="1" applyBorder="1" applyAlignment="1">
      <alignment horizontal="justify" vertical="center" wrapText="1" indent="1"/>
    </xf>
    <xf numFmtId="0" fontId="12" fillId="0" borderId="6" xfId="0" applyFont="1" applyBorder="1" applyAlignment="1">
      <alignment horizontal="justify" vertical="center" wrapText="1" indent="1"/>
    </xf>
    <xf numFmtId="0" fontId="12" fillId="0" borderId="10" xfId="0" applyFont="1" applyBorder="1" applyAlignment="1">
      <alignment horizontal="center" vertical="center" wrapText="1"/>
    </xf>
    <xf numFmtId="0" fontId="29" fillId="0" borderId="10" xfId="0" applyFont="1" applyBorder="1" applyAlignment="1">
      <alignment vertical="center" wrapText="1"/>
    </xf>
    <xf numFmtId="0" fontId="15" fillId="0" borderId="82" xfId="0" applyFont="1" applyBorder="1" applyAlignment="1">
      <alignment horizontal="center" vertical="center" wrapText="1"/>
    </xf>
    <xf numFmtId="0" fontId="15" fillId="0" borderId="0" xfId="0" applyFont="1" applyAlignment="1">
      <alignment horizontal="center" vertical="center" wrapText="1"/>
    </xf>
    <xf numFmtId="0" fontId="29" fillId="0" borderId="0" xfId="0" applyFont="1" applyAlignment="1">
      <alignment vertical="center" wrapText="1"/>
    </xf>
    <xf numFmtId="0" fontId="12" fillId="0" borderId="14" xfId="0" applyFont="1" applyBorder="1" applyAlignment="1">
      <alignment horizontal="justify" vertical="center" wrapText="1" indent="1"/>
    </xf>
    <xf numFmtId="0" fontId="12" fillId="0" borderId="72" xfId="0" applyFont="1" applyBorder="1" applyAlignment="1">
      <alignment horizontal="justify" vertical="center" wrapText="1" indent="1"/>
    </xf>
    <xf numFmtId="0" fontId="12" fillId="0" borderId="15" xfId="0" applyFont="1" applyBorder="1" applyAlignment="1">
      <alignment horizontal="justify" vertical="center" wrapText="1" indent="1"/>
    </xf>
    <xf numFmtId="0" fontId="29" fillId="0" borderId="21" xfId="0" applyFont="1" applyBorder="1" applyAlignment="1">
      <alignment vertical="center" wrapText="1"/>
    </xf>
    <xf numFmtId="0" fontId="29" fillId="0" borderId="72" xfId="0" applyFont="1" applyBorder="1" applyAlignment="1">
      <alignment vertical="center" wrapText="1"/>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8" xfId="0" applyFont="1" applyBorder="1" applyAlignment="1" applyProtection="1">
      <alignment horizontal="center" vertical="center" wrapText="1"/>
      <protection locked="0"/>
    </xf>
    <xf numFmtId="0" fontId="35" fillId="0" borderId="0" xfId="0" applyFont="1" applyAlignment="1">
      <alignment horizontal="center" vertical="center"/>
    </xf>
    <xf numFmtId="0" fontId="35" fillId="0" borderId="0" xfId="0" applyFont="1" applyAlignment="1">
      <alignment horizontal="right" vertical="center"/>
    </xf>
    <xf numFmtId="0" fontId="35" fillId="0" borderId="0" xfId="0" applyFont="1">
      <alignment vertical="center"/>
    </xf>
    <xf numFmtId="49" fontId="35" fillId="0" borderId="0" xfId="0" applyNumberFormat="1" applyFont="1" applyAlignment="1">
      <alignment horizontal="center" vertical="center"/>
    </xf>
    <xf numFmtId="177" fontId="7" fillId="0" borderId="41" xfId="0" applyNumberFormat="1" applyFont="1" applyBorder="1" applyAlignment="1">
      <alignment horizontal="center" vertical="center" wrapText="1"/>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3" fillId="0" borderId="0" xfId="0" applyFont="1" applyAlignment="1" applyProtection="1">
      <alignment horizontal="justify" vertical="center"/>
      <protection locked="0"/>
    </xf>
    <xf numFmtId="0" fontId="2"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4" fillId="0" borderId="0" xfId="0" applyFont="1" applyAlignment="1" applyProtection="1">
      <alignment horizontal="right" vertical="center"/>
      <protection locked="0"/>
    </xf>
    <xf numFmtId="0" fontId="5" fillId="0" borderId="0" xfId="0" applyFont="1" applyAlignment="1" applyProtection="1">
      <alignment horizontal="lef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horizontal="right" vertical="center"/>
      <protection locked="0"/>
    </xf>
    <xf numFmtId="49" fontId="2" fillId="0" borderId="0" xfId="0" applyNumberFormat="1" applyFont="1" applyAlignment="1" applyProtection="1">
      <alignment horizontal="center" vertical="center"/>
      <protection locked="0"/>
    </xf>
    <xf numFmtId="0" fontId="35" fillId="0" borderId="0" xfId="0" applyFont="1" applyProtection="1">
      <alignment vertical="center"/>
      <protection locked="0"/>
    </xf>
    <xf numFmtId="0" fontId="3" fillId="0" borderId="0" xfId="0" applyFont="1" applyAlignment="1" applyProtection="1">
      <alignment horizontal="right" vertical="center"/>
      <protection locked="0"/>
    </xf>
    <xf numFmtId="49" fontId="1" fillId="0" borderId="0" xfId="0" applyNumberFormat="1" applyFont="1" applyAlignment="1" applyProtection="1">
      <alignment horizontal="center" vertical="center"/>
      <protection locked="0"/>
    </xf>
    <xf numFmtId="49" fontId="2" fillId="0" borderId="0" xfId="0" applyNumberFormat="1"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7" fillId="0" borderId="9" xfId="0" applyFont="1" applyBorder="1" applyAlignment="1" applyProtection="1">
      <alignment horizontal="center" vertical="center" wrapText="1"/>
      <protection locked="0"/>
    </xf>
    <xf numFmtId="49" fontId="7" fillId="0" borderId="10" xfId="0" applyNumberFormat="1"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49" fontId="6" fillId="0" borderId="10" xfId="0" applyNumberFormat="1" applyFont="1" applyBorder="1" applyAlignment="1" applyProtection="1">
      <alignment horizontal="center" vertical="center" wrapText="1"/>
      <protection locked="0"/>
    </xf>
    <xf numFmtId="0" fontId="7" fillId="0" borderId="10" xfId="0" applyFont="1" applyBorder="1" applyProtection="1">
      <alignment vertical="center"/>
      <protection locked="0"/>
    </xf>
    <xf numFmtId="49" fontId="7" fillId="0" borderId="10"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49" fontId="6" fillId="0" borderId="21" xfId="0" applyNumberFormat="1" applyFont="1" applyBorder="1" applyAlignment="1" applyProtection="1">
      <alignment vertical="center" wrapText="1"/>
      <protection locked="0"/>
    </xf>
    <xf numFmtId="0" fontId="3" fillId="0" borderId="9" xfId="0" applyFont="1" applyBorder="1" applyProtection="1">
      <alignment vertical="center"/>
      <protection locked="0"/>
    </xf>
    <xf numFmtId="0" fontId="3" fillId="0" borderId="21" xfId="0" applyFont="1" applyBorder="1" applyProtection="1">
      <alignment vertical="center"/>
      <protection locked="0"/>
    </xf>
    <xf numFmtId="176" fontId="2" fillId="0" borderId="0" xfId="0" applyNumberFormat="1" applyFont="1" applyAlignment="1" applyProtection="1">
      <alignment horizontal="center" vertical="center"/>
      <protection locked="0"/>
    </xf>
    <xf numFmtId="0" fontId="3" fillId="0" borderId="0" xfId="0" applyFont="1" applyAlignment="1" applyProtection="1">
      <alignment horizontal="center" vertical="center"/>
      <protection locked="0"/>
    </xf>
    <xf numFmtId="49" fontId="2" fillId="0" borderId="0" xfId="0" applyNumberFormat="1" applyFont="1" applyProtection="1">
      <alignment vertical="center"/>
      <protection locked="0"/>
    </xf>
    <xf numFmtId="177" fontId="7" fillId="0" borderId="61" xfId="0" applyNumberFormat="1" applyFont="1" applyBorder="1" applyAlignment="1">
      <alignment horizontal="center" vertical="center" wrapText="1"/>
    </xf>
    <xf numFmtId="177" fontId="7" fillId="0" borderId="37" xfId="0" applyNumberFormat="1" applyFont="1" applyBorder="1" applyAlignment="1">
      <alignment horizontal="center" vertical="center" wrapText="1"/>
    </xf>
    <xf numFmtId="177" fontId="9" fillId="0" borderId="63" xfId="0" applyNumberFormat="1" applyFont="1" applyBorder="1" applyAlignment="1">
      <alignment horizontal="center" vertical="center" wrapText="1"/>
    </xf>
    <xf numFmtId="0" fontId="9" fillId="0" borderId="63" xfId="0" applyFont="1" applyBorder="1" applyAlignment="1">
      <alignment horizontal="center" vertical="center" wrapText="1"/>
    </xf>
    <xf numFmtId="0" fontId="7" fillId="0" borderId="62" xfId="0" applyFont="1" applyBorder="1" applyAlignment="1">
      <alignment horizontal="center" vertical="center" wrapText="1"/>
    </xf>
    <xf numFmtId="0" fontId="9" fillId="0" borderId="66" xfId="0" applyFont="1" applyBorder="1" applyAlignment="1">
      <alignment horizontal="center" vertical="center" wrapText="1"/>
    </xf>
    <xf numFmtId="0" fontId="7" fillId="0" borderId="74" xfId="0" applyFont="1" applyBorder="1" applyAlignment="1">
      <alignment horizontal="center" vertical="center" wrapText="1"/>
    </xf>
    <xf numFmtId="0" fontId="9" fillId="0" borderId="67" xfId="0" applyFont="1" applyBorder="1" applyAlignment="1">
      <alignment horizontal="center" vertical="center" wrapText="1"/>
    </xf>
    <xf numFmtId="0" fontId="7" fillId="0" borderId="75" xfId="0" applyFont="1" applyBorder="1" applyAlignment="1">
      <alignment horizontal="center" vertical="center" wrapText="1"/>
    </xf>
    <xf numFmtId="0" fontId="6" fillId="0" borderId="44" xfId="0" applyFont="1" applyBorder="1" applyAlignment="1">
      <alignment horizontal="center" vertical="center" wrapText="1"/>
    </xf>
    <xf numFmtId="0" fontId="7" fillId="0" borderId="76" xfId="0" applyFont="1" applyBorder="1" applyAlignment="1">
      <alignment horizontal="center" vertical="center" wrapText="1"/>
    </xf>
    <xf numFmtId="0" fontId="5"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4" fillId="0" borderId="6" xfId="0" applyNumberFormat="1"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3" fontId="23" fillId="0" borderId="0" xfId="0" applyNumberFormat="1"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6" fillId="0" borderId="1" xfId="0" applyFont="1" applyBorder="1" applyAlignment="1" applyProtection="1">
      <alignment horizontal="justify" vertical="center" wrapText="1" indent="1"/>
      <protection locked="0"/>
    </xf>
    <xf numFmtId="0" fontId="7" fillId="0" borderId="2" xfId="0" applyFont="1" applyBorder="1" applyProtection="1">
      <alignment vertical="center"/>
      <protection locked="0"/>
    </xf>
    <xf numFmtId="0" fontId="6" fillId="0" borderId="2" xfId="0" applyFont="1" applyBorder="1" applyAlignment="1" applyProtection="1">
      <alignment horizontal="justify" vertical="center" wrapText="1" indent="1"/>
      <protection locked="0"/>
    </xf>
    <xf numFmtId="0" fontId="6" fillId="0" borderId="14" xfId="0" applyFont="1" applyBorder="1" applyAlignment="1" applyProtection="1">
      <alignment horizontal="justify" vertical="center" wrapText="1" indent="1"/>
      <protection locked="0"/>
    </xf>
    <xf numFmtId="0" fontId="6" fillId="0" borderId="13" xfId="0" applyFont="1" applyBorder="1" applyAlignment="1" applyProtection="1">
      <alignment horizontal="justify" vertical="center" wrapText="1" indent="1"/>
      <protection locked="0"/>
    </xf>
    <xf numFmtId="0" fontId="7" fillId="0" borderId="0" xfId="0" applyFont="1" applyProtection="1">
      <alignment vertical="center"/>
      <protection locked="0"/>
    </xf>
    <xf numFmtId="0" fontId="6" fillId="0" borderId="0" xfId="0" applyFont="1" applyAlignment="1" applyProtection="1">
      <alignment horizontal="justify" vertical="center" wrapText="1" indent="1"/>
      <protection locked="0"/>
    </xf>
    <xf numFmtId="0" fontId="6" fillId="0" borderId="72" xfId="0" applyFont="1" applyBorder="1" applyAlignment="1" applyProtection="1">
      <alignment horizontal="justify" vertical="center" wrapText="1" indent="1"/>
      <protection locked="0"/>
    </xf>
    <xf numFmtId="0" fontId="6" fillId="0" borderId="5" xfId="0" applyFont="1" applyBorder="1" applyAlignment="1" applyProtection="1">
      <alignment horizontal="justify" vertical="center" wrapText="1" indent="1"/>
      <protection locked="0"/>
    </xf>
    <xf numFmtId="0" fontId="7" fillId="0" borderId="6" xfId="0" applyFont="1" applyBorder="1" applyProtection="1">
      <alignment vertical="center"/>
      <protection locked="0"/>
    </xf>
    <xf numFmtId="0" fontId="6" fillId="0" borderId="6" xfId="0" applyFont="1" applyBorder="1" applyAlignment="1" applyProtection="1">
      <alignment horizontal="justify" vertical="center" wrapText="1" indent="1"/>
      <protection locked="0"/>
    </xf>
    <xf numFmtId="0" fontId="6" fillId="0" borderId="15" xfId="0" applyFont="1" applyBorder="1" applyAlignment="1" applyProtection="1">
      <alignment horizontal="justify" vertical="center" wrapText="1" indent="1"/>
      <protection locked="0"/>
    </xf>
    <xf numFmtId="0" fontId="6" fillId="0" borderId="10" xfId="0" applyFont="1" applyBorder="1" applyAlignment="1" applyProtection="1">
      <alignment horizontal="justify" vertical="center" wrapText="1"/>
      <protection locked="0"/>
    </xf>
    <xf numFmtId="0" fontId="5" fillId="0" borderId="10" xfId="0" applyFont="1" applyBorder="1" applyProtection="1">
      <alignment vertical="center"/>
      <protection locked="0"/>
    </xf>
    <xf numFmtId="0" fontId="5" fillId="0" borderId="10" xfId="0" applyFont="1" applyBorder="1" applyAlignment="1" applyProtection="1">
      <alignment vertical="center" wrapText="1"/>
      <protection locked="0"/>
    </xf>
    <xf numFmtId="0" fontId="5" fillId="0" borderId="21" xfId="0" applyFont="1" applyBorder="1" applyAlignment="1" applyProtection="1">
      <alignment vertical="center" wrapText="1"/>
      <protection locked="0"/>
    </xf>
    <xf numFmtId="0" fontId="24" fillId="0" borderId="13" xfId="0" applyFont="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81" xfId="0" applyFont="1" applyBorder="1" applyAlignment="1" applyProtection="1">
      <alignment horizontal="left" vertical="center" wrapText="1"/>
      <protection locked="0"/>
    </xf>
    <xf numFmtId="0" fontId="5" fillId="0" borderId="82"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wrapText="1"/>
      <protection locked="0"/>
    </xf>
    <xf numFmtId="0" fontId="5" fillId="0" borderId="72" xfId="0" applyFont="1" applyBorder="1" applyAlignment="1" applyProtection="1">
      <alignment vertical="center" wrapText="1"/>
      <protection locked="0"/>
    </xf>
    <xf numFmtId="49" fontId="5" fillId="0" borderId="13" xfId="0" applyNumberFormat="1" applyFont="1" applyBorder="1" applyAlignment="1" applyProtection="1">
      <alignment vertical="center" wrapText="1"/>
      <protection locked="0"/>
    </xf>
    <xf numFmtId="49" fontId="5" fillId="0" borderId="0" xfId="0" applyNumberFormat="1" applyFont="1" applyProtection="1">
      <alignment vertical="center"/>
      <protection locked="0"/>
    </xf>
    <xf numFmtId="49" fontId="5" fillId="0" borderId="0" xfId="0" applyNumberFormat="1" applyFont="1" applyAlignment="1" applyProtection="1">
      <alignment vertical="center" wrapText="1"/>
      <protection locked="0"/>
    </xf>
    <xf numFmtId="49" fontId="5" fillId="0" borderId="5" xfId="0" applyNumberFormat="1" applyFont="1" applyBorder="1" applyAlignment="1" applyProtection="1">
      <alignment vertical="center" wrapText="1"/>
      <protection locked="0"/>
    </xf>
    <xf numFmtId="49" fontId="5" fillId="0" borderId="6" xfId="0" applyNumberFormat="1" applyFont="1" applyBorder="1" applyProtection="1">
      <alignment vertical="center"/>
      <protection locked="0"/>
    </xf>
    <xf numFmtId="49" fontId="5" fillId="0" borderId="6" xfId="0" applyNumberFormat="1" applyFont="1" applyBorder="1" applyAlignment="1" applyProtection="1">
      <alignment vertical="center" wrapText="1"/>
      <protection locked="0"/>
    </xf>
    <xf numFmtId="0" fontId="6" fillId="0" borderId="6" xfId="0" applyFont="1" applyBorder="1" applyProtection="1">
      <alignment vertical="center"/>
      <protection locked="0"/>
    </xf>
    <xf numFmtId="0" fontId="1" fillId="0" borderId="18" xfId="0" applyFont="1" applyBorder="1" applyProtection="1">
      <alignment vertical="center"/>
      <protection locked="0"/>
    </xf>
    <xf numFmtId="49" fontId="5" fillId="0" borderId="18" xfId="0" applyNumberFormat="1"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72"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0" borderId="18" xfId="0" applyFont="1" applyBorder="1" applyAlignment="1" applyProtection="1">
      <alignment horizontal="left" vertical="center"/>
      <protection locked="0"/>
    </xf>
    <xf numFmtId="176" fontId="2" fillId="0" borderId="1"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2" fillId="0" borderId="5" xfId="0" applyNumberFormat="1" applyFont="1" applyBorder="1" applyAlignment="1" applyProtection="1">
      <alignment horizontal="center" vertical="center"/>
      <protection locked="0"/>
    </xf>
    <xf numFmtId="176" fontId="2" fillId="0" borderId="6" xfId="0" applyNumberFormat="1"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177" fontId="9" fillId="0" borderId="43" xfId="0" applyNumberFormat="1" applyFont="1" applyBorder="1" applyAlignment="1">
      <alignment horizontal="center" vertical="center" wrapText="1"/>
    </xf>
    <xf numFmtId="177" fontId="9" fillId="0" borderId="0" xfId="0" applyNumberFormat="1" applyFont="1" applyAlignment="1">
      <alignment horizontal="center" vertical="center" wrapText="1"/>
    </xf>
    <xf numFmtId="177" fontId="9" fillId="0" borderId="44" xfId="0" applyNumberFormat="1" applyFont="1" applyBorder="1" applyAlignment="1">
      <alignment horizontal="center" vertical="center" wrapText="1"/>
    </xf>
    <xf numFmtId="177" fontId="9" fillId="0" borderId="38" xfId="0" applyNumberFormat="1" applyFont="1" applyBorder="1" applyAlignment="1">
      <alignment horizontal="center" vertical="center" wrapText="1"/>
    </xf>
    <xf numFmtId="177" fontId="9" fillId="0" borderId="39" xfId="0" applyNumberFormat="1" applyFont="1" applyBorder="1" applyAlignment="1">
      <alignment horizontal="center" vertical="center" wrapText="1"/>
    </xf>
    <xf numFmtId="177" fontId="9" fillId="0" borderId="40" xfId="0" applyNumberFormat="1"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177" fontId="9" fillId="0" borderId="35" xfId="0" applyNumberFormat="1" applyFont="1" applyBorder="1" applyAlignment="1">
      <alignment horizontal="center" vertical="center" wrapText="1"/>
    </xf>
    <xf numFmtId="177" fontId="9" fillId="0" borderId="34" xfId="0" applyNumberFormat="1" applyFont="1" applyBorder="1" applyAlignment="1">
      <alignment horizontal="center" vertical="center" wrapText="1"/>
    </xf>
    <xf numFmtId="177" fontId="9" fillId="0" borderId="36" xfId="0" applyNumberFormat="1"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3" fontId="6" fillId="0" borderId="54" xfId="0" applyNumberFormat="1" applyFont="1" applyBorder="1" applyAlignment="1">
      <alignment horizontal="right" vertical="center" wrapText="1"/>
    </xf>
    <xf numFmtId="3" fontId="6" fillId="0" borderId="55" xfId="0" applyNumberFormat="1" applyFont="1" applyBorder="1" applyAlignment="1">
      <alignment horizontal="right" vertical="center" wrapText="1"/>
    </xf>
    <xf numFmtId="177" fontId="6" fillId="0" borderId="57" xfId="0" applyNumberFormat="1" applyFont="1" applyBorder="1" applyAlignment="1" applyProtection="1">
      <alignment horizontal="center" vertical="center" wrapText="1"/>
      <protection locked="0"/>
    </xf>
    <xf numFmtId="177" fontId="6" fillId="0" borderId="70" xfId="0" applyNumberFormat="1" applyFont="1" applyBorder="1" applyAlignment="1" applyProtection="1">
      <alignment horizontal="center" vertical="center" wrapText="1"/>
      <protection locked="0"/>
    </xf>
    <xf numFmtId="177" fontId="6" fillId="0" borderId="71" xfId="0" applyNumberFormat="1" applyFont="1" applyBorder="1" applyAlignment="1" applyProtection="1">
      <alignment horizontal="center" vertical="center" wrapText="1"/>
      <protection locked="0"/>
    </xf>
    <xf numFmtId="0" fontId="7" fillId="0" borderId="71" xfId="0" applyFont="1" applyBorder="1" applyAlignment="1" applyProtection="1">
      <alignment horizontal="left" vertical="center" wrapText="1"/>
      <protection locked="0"/>
    </xf>
    <xf numFmtId="0" fontId="7" fillId="0" borderId="57" xfId="0" applyFont="1" applyBorder="1" applyAlignment="1" applyProtection="1">
      <alignment horizontal="left" vertical="center" wrapText="1"/>
      <protection locked="0"/>
    </xf>
    <xf numFmtId="0" fontId="7" fillId="0" borderId="70" xfId="0" applyFont="1" applyBorder="1" applyAlignment="1" applyProtection="1">
      <alignment horizontal="left" vertical="center" wrapText="1"/>
      <protection locked="0"/>
    </xf>
    <xf numFmtId="0" fontId="6" fillId="0" borderId="23" xfId="0" applyFont="1" applyBorder="1" applyAlignment="1" applyProtection="1">
      <alignment horizontal="center" vertical="center" textRotation="255" wrapText="1"/>
      <protection locked="0"/>
    </xf>
    <xf numFmtId="0" fontId="5" fillId="0" borderId="16" xfId="0" applyFont="1" applyBorder="1" applyAlignment="1">
      <alignment horizontal="center" vertical="center"/>
    </xf>
    <xf numFmtId="0" fontId="5" fillId="0" borderId="17" xfId="0" applyFont="1" applyBorder="1" applyAlignment="1">
      <alignment horizontal="center" vertical="center"/>
    </xf>
    <xf numFmtId="177" fontId="9" fillId="0" borderId="46" xfId="0" applyNumberFormat="1" applyFont="1" applyBorder="1" applyAlignment="1">
      <alignment horizontal="center" vertical="center" wrapText="1"/>
    </xf>
    <xf numFmtId="177" fontId="7" fillId="0" borderId="46" xfId="0" applyNumberFormat="1" applyFont="1" applyBorder="1" applyAlignment="1">
      <alignment horizontal="center" vertical="center" wrapText="1"/>
    </xf>
    <xf numFmtId="177" fontId="7" fillId="0" borderId="0" xfId="0" applyNumberFormat="1" applyFont="1" applyAlignment="1">
      <alignment horizontal="center" vertical="center" wrapText="1"/>
    </xf>
    <xf numFmtId="177" fontId="7" fillId="0" borderId="39" xfId="0" applyNumberFormat="1" applyFont="1" applyBorder="1" applyAlignment="1">
      <alignment horizontal="center" vertical="center" wrapText="1"/>
    </xf>
    <xf numFmtId="177" fontId="9" fillId="0" borderId="66" xfId="0" applyNumberFormat="1" applyFont="1" applyBorder="1" applyAlignment="1">
      <alignment horizontal="center" vertical="center" wrapText="1"/>
    </xf>
    <xf numFmtId="177" fontId="9" fillId="0" borderId="13" xfId="0" applyNumberFormat="1" applyFont="1" applyBorder="1" applyAlignment="1">
      <alignment horizontal="center" vertical="center" wrapText="1"/>
    </xf>
    <xf numFmtId="177" fontId="9" fillId="0" borderId="67" xfId="0" applyNumberFormat="1" applyFont="1" applyBorder="1" applyAlignment="1">
      <alignment horizontal="center" vertical="center" wrapText="1"/>
    </xf>
    <xf numFmtId="177" fontId="7" fillId="0" borderId="73"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4" xfId="0" applyFont="1" applyBorder="1" applyAlignment="1">
      <alignment horizontal="center" vertical="center" wrapText="1"/>
    </xf>
    <xf numFmtId="3" fontId="6" fillId="0" borderId="43" xfId="0" applyNumberFormat="1" applyFont="1" applyBorder="1" applyAlignment="1">
      <alignment horizontal="center" vertical="center" wrapText="1"/>
    </xf>
    <xf numFmtId="3" fontId="6" fillId="0" borderId="0" xfId="0" applyNumberFormat="1" applyFont="1" applyAlignment="1">
      <alignment horizontal="center" vertical="center" wrapText="1"/>
    </xf>
    <xf numFmtId="3" fontId="6" fillId="0" borderId="44" xfId="0" applyNumberFormat="1" applyFont="1" applyBorder="1" applyAlignment="1">
      <alignment horizontal="center" vertical="center" wrapText="1"/>
    </xf>
    <xf numFmtId="0" fontId="9" fillId="0" borderId="65"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64" xfId="0" applyFont="1" applyBorder="1" applyAlignment="1">
      <alignment horizontal="center" vertical="center" wrapText="1"/>
    </xf>
    <xf numFmtId="3" fontId="6" fillId="0" borderId="43" xfId="0" applyNumberFormat="1" applyFont="1" applyBorder="1" applyAlignment="1" applyProtection="1">
      <alignment horizontal="right" vertical="center" wrapText="1"/>
      <protection locked="0"/>
    </xf>
    <xf numFmtId="3" fontId="6" fillId="0" borderId="0" xfId="0" applyNumberFormat="1" applyFont="1" applyAlignment="1" applyProtection="1">
      <alignment horizontal="right" vertical="center" wrapText="1"/>
      <protection locked="0"/>
    </xf>
    <xf numFmtId="177" fontId="7" fillId="0" borderId="47" xfId="0" applyNumberFormat="1" applyFont="1" applyBorder="1" applyAlignment="1">
      <alignment horizontal="center" vertical="center" wrapText="1"/>
    </xf>
    <xf numFmtId="177" fontId="7" fillId="0" borderId="48" xfId="0" applyNumberFormat="1" applyFont="1" applyBorder="1" applyAlignment="1">
      <alignment horizontal="center" vertical="center" wrapText="1"/>
    </xf>
    <xf numFmtId="0" fontId="6" fillId="0" borderId="49"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3" fontId="6" fillId="0" borderId="51" xfId="0" applyNumberFormat="1" applyFont="1" applyBorder="1" applyAlignment="1">
      <alignment horizontal="right" vertical="center" wrapText="1"/>
    </xf>
    <xf numFmtId="3" fontId="6" fillId="0" borderId="50" xfId="0" applyNumberFormat="1" applyFont="1" applyBorder="1" applyAlignment="1">
      <alignment horizontal="right" vertical="center" wrapText="1"/>
    </xf>
    <xf numFmtId="177" fontId="6" fillId="0" borderId="53" xfId="0" applyNumberFormat="1" applyFont="1" applyBorder="1" applyAlignment="1" applyProtection="1">
      <alignment horizontal="center" vertical="center" wrapText="1"/>
      <protection locked="0"/>
    </xf>
    <xf numFmtId="177" fontId="6" fillId="0" borderId="68" xfId="0" applyNumberFormat="1" applyFont="1" applyBorder="1" applyAlignment="1" applyProtection="1">
      <alignment horizontal="center" vertical="center" wrapText="1"/>
      <protection locked="0"/>
    </xf>
    <xf numFmtId="177" fontId="6" fillId="0" borderId="69" xfId="0" applyNumberFormat="1" applyFont="1" applyBorder="1" applyAlignment="1" applyProtection="1">
      <alignment horizontal="center" vertical="center" wrapText="1"/>
      <protection locked="0"/>
    </xf>
    <xf numFmtId="0" fontId="7" fillId="0" borderId="69" xfId="0" applyFont="1" applyBorder="1" applyAlignment="1" applyProtection="1">
      <alignment horizontal="left" vertical="center" wrapText="1"/>
      <protection locked="0"/>
    </xf>
    <xf numFmtId="0" fontId="7" fillId="0" borderId="53" xfId="0" applyFont="1" applyBorder="1" applyAlignment="1" applyProtection="1">
      <alignment horizontal="left" vertical="center" wrapText="1"/>
      <protection locked="0"/>
    </xf>
    <xf numFmtId="0" fontId="7" fillId="0" borderId="68" xfId="0" applyFont="1" applyBorder="1" applyAlignment="1" applyProtection="1">
      <alignment horizontal="left" vertical="center" wrapText="1"/>
      <protection locked="0"/>
    </xf>
    <xf numFmtId="3" fontId="37" fillId="0" borderId="0" xfId="0" applyNumberFormat="1" applyFont="1" applyAlignment="1">
      <alignment horizontal="center" wrapText="1"/>
    </xf>
    <xf numFmtId="3" fontId="10" fillId="0" borderId="0" xfId="0" applyNumberFormat="1" applyFont="1" applyAlignment="1">
      <alignment horizontal="center" wrapText="1"/>
    </xf>
    <xf numFmtId="3" fontId="10" fillId="0" borderId="48" xfId="0" applyNumberFormat="1" applyFont="1" applyBorder="1" applyAlignment="1">
      <alignment horizontal="center" wrapText="1"/>
    </xf>
    <xf numFmtId="177" fontId="9" fillId="0" borderId="45" xfId="0" applyNumberFormat="1" applyFont="1" applyBorder="1" applyAlignment="1">
      <alignment horizontal="center" vertical="center" wrapText="1"/>
    </xf>
    <xf numFmtId="177" fontId="9" fillId="0" borderId="64" xfId="0" applyNumberFormat="1" applyFont="1" applyBorder="1" applyAlignment="1">
      <alignment horizontal="center" vertical="center" wrapText="1"/>
    </xf>
    <xf numFmtId="177" fontId="9" fillId="0" borderId="65"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72" xfId="0" applyFont="1" applyBorder="1" applyAlignment="1">
      <alignment horizontal="center" vertical="center" wrapText="1"/>
    </xf>
    <xf numFmtId="177" fontId="7" fillId="0" borderId="42" xfId="0" applyNumberFormat="1" applyFont="1" applyBorder="1" applyAlignment="1">
      <alignment horizontal="center" vertical="center" wrapText="1"/>
    </xf>
    <xf numFmtId="177" fontId="7" fillId="0" borderId="41" xfId="0" applyNumberFormat="1" applyFont="1" applyBorder="1" applyAlignment="1">
      <alignment horizontal="center" vertical="center" wrapText="1"/>
    </xf>
    <xf numFmtId="177" fontId="39" fillId="0" borderId="45" xfId="0" applyNumberFormat="1"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3" fontId="6" fillId="0" borderId="31" xfId="0" applyNumberFormat="1" applyFont="1" applyBorder="1" applyAlignment="1">
      <alignment horizontal="right" vertical="center" wrapText="1"/>
    </xf>
    <xf numFmtId="3" fontId="6" fillId="0" borderId="2" xfId="0" applyNumberFormat="1" applyFont="1" applyBorder="1" applyAlignment="1">
      <alignment horizontal="right" vertical="center" wrapText="1"/>
    </xf>
    <xf numFmtId="177" fontId="6" fillId="0" borderId="2" xfId="0" applyNumberFormat="1" applyFont="1" applyBorder="1" applyAlignment="1" applyProtection="1">
      <alignment horizontal="right" vertical="center" wrapText="1"/>
      <protection locked="0"/>
    </xf>
    <xf numFmtId="177" fontId="6" fillId="0" borderId="1" xfId="0" applyNumberFormat="1" applyFont="1" applyBorder="1" applyAlignment="1" applyProtection="1">
      <alignment horizontal="right" vertical="center" wrapText="1"/>
      <protection locked="0"/>
    </xf>
    <xf numFmtId="0" fontId="7" fillId="0" borderId="1"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177" fontId="9" fillId="0" borderId="37" xfId="0" applyNumberFormat="1" applyFont="1" applyBorder="1" applyAlignment="1">
      <alignment horizontal="center" vertical="center" wrapText="1"/>
    </xf>
    <xf numFmtId="177" fontId="9" fillId="0" borderId="59" xfId="0" applyNumberFormat="1" applyFont="1" applyBorder="1" applyAlignment="1">
      <alignment horizontal="center" vertical="center" wrapText="1"/>
    </xf>
    <xf numFmtId="177" fontId="9" fillId="0" borderId="60" xfId="0" applyNumberFormat="1" applyFont="1" applyBorder="1" applyAlignment="1">
      <alignment horizontal="center" vertical="center" wrapText="1"/>
    </xf>
    <xf numFmtId="0" fontId="9" fillId="0" borderId="6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59"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3" fontId="6" fillId="0" borderId="29" xfId="0" applyNumberFormat="1" applyFont="1" applyBorder="1" applyAlignment="1">
      <alignment horizontal="right" vertical="center" wrapText="1"/>
    </xf>
    <xf numFmtId="3" fontId="6" fillId="0" borderId="10" xfId="0" applyNumberFormat="1" applyFont="1" applyBorder="1" applyAlignment="1">
      <alignment horizontal="right" vertical="center" wrapText="1"/>
    </xf>
    <xf numFmtId="177" fontId="6" fillId="0" borderId="10" xfId="0" applyNumberFormat="1" applyFont="1" applyBorder="1" applyAlignment="1" applyProtection="1">
      <alignment horizontal="right" vertical="center" wrapText="1"/>
      <protection locked="0"/>
    </xf>
    <xf numFmtId="177" fontId="6" fillId="0" borderId="9" xfId="0" applyNumberFormat="1" applyFont="1" applyBorder="1" applyAlignment="1" applyProtection="1">
      <alignment horizontal="righ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21" xfId="0" applyFont="1" applyBorder="1" applyAlignment="1" applyProtection="1">
      <alignment horizontal="left" vertical="center" wrapText="1"/>
      <protection locked="0"/>
    </xf>
    <xf numFmtId="3" fontId="33" fillId="0" borderId="29" xfId="0" applyNumberFormat="1" applyFont="1" applyBorder="1" applyAlignment="1">
      <alignment horizontal="right" vertical="center" wrapText="1"/>
    </xf>
    <xf numFmtId="0" fontId="10" fillId="0" borderId="9"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10" fillId="0" borderId="21" xfId="0" applyFont="1" applyBorder="1" applyAlignment="1" applyProtection="1">
      <alignment horizontal="left" vertical="center" wrapText="1"/>
      <protection locked="0"/>
    </xf>
    <xf numFmtId="0" fontId="33" fillId="0" borderId="6"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49" fontId="6" fillId="0" borderId="2" xfId="0" applyNumberFormat="1" applyFont="1" applyBorder="1" applyAlignment="1" applyProtection="1">
      <alignment horizontal="center" vertical="center" wrapText="1"/>
      <protection locked="0"/>
    </xf>
    <xf numFmtId="49" fontId="6" fillId="0" borderId="5" xfId="0" applyNumberFormat="1" applyFont="1" applyBorder="1" applyAlignment="1" applyProtection="1">
      <alignment horizontal="center" vertical="center" wrapText="1"/>
      <protection locked="0"/>
    </xf>
    <xf numFmtId="49" fontId="6" fillId="0" borderId="6" xfId="0" applyNumberFormat="1" applyFont="1" applyBorder="1" applyAlignment="1" applyProtection="1">
      <alignment horizontal="center" vertical="center" wrapText="1"/>
      <protection locked="0"/>
    </xf>
    <xf numFmtId="49" fontId="6" fillId="0" borderId="24" xfId="0" applyNumberFormat="1" applyFont="1" applyBorder="1" applyAlignment="1" applyProtection="1">
      <alignment horizontal="center" vertical="center" wrapText="1"/>
      <protection locked="0"/>
    </xf>
    <xf numFmtId="49" fontId="6" fillId="0" borderId="25" xfId="0" applyNumberFormat="1" applyFont="1" applyBorder="1" applyAlignment="1" applyProtection="1">
      <alignment horizontal="center" vertical="center" wrapText="1"/>
      <protection locked="0"/>
    </xf>
    <xf numFmtId="49" fontId="6" fillId="0" borderId="27" xfId="0" applyNumberFormat="1" applyFont="1" applyBorder="1" applyAlignment="1" applyProtection="1">
      <alignment horizontal="center" vertical="center" wrapText="1"/>
      <protection locked="0"/>
    </xf>
    <xf numFmtId="49" fontId="6" fillId="0" borderId="28" xfId="0" applyNumberFormat="1"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177" fontId="6" fillId="0" borderId="9" xfId="0" applyNumberFormat="1" applyFont="1" applyBorder="1" applyAlignment="1" applyProtection="1">
      <alignment horizontal="right" vertical="center"/>
      <protection locked="0"/>
    </xf>
    <xf numFmtId="177" fontId="6" fillId="0" borderId="10" xfId="0" applyNumberFormat="1" applyFont="1" applyBorder="1" applyAlignment="1" applyProtection="1">
      <alignment horizontal="right" vertical="center"/>
      <protection locked="0"/>
    </xf>
    <xf numFmtId="0" fontId="11" fillId="0" borderId="10"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3" fontId="6" fillId="0" borderId="9" xfId="0" applyNumberFormat="1" applyFont="1" applyBorder="1" applyAlignment="1">
      <alignment horizontal="right" vertical="center" wrapText="1"/>
    </xf>
    <xf numFmtId="0" fontId="11" fillId="0" borderId="9" xfId="0" applyFont="1" applyBorder="1" applyAlignment="1" applyProtection="1">
      <alignment horizontal="center" vertical="top" wrapText="1"/>
      <protection locked="0"/>
    </xf>
    <xf numFmtId="0" fontId="11" fillId="0" borderId="10" xfId="0" applyFont="1" applyBorder="1" applyAlignment="1" applyProtection="1">
      <alignment horizontal="center" vertical="top" wrapText="1"/>
      <protection locked="0"/>
    </xf>
    <xf numFmtId="0" fontId="11" fillId="0" borderId="21" xfId="0" applyFont="1" applyBorder="1" applyAlignment="1" applyProtection="1">
      <alignment horizontal="center" vertical="top" wrapText="1"/>
      <protection locked="0"/>
    </xf>
    <xf numFmtId="3" fontId="6" fillId="0" borderId="9" xfId="0" applyNumberFormat="1" applyFont="1" applyBorder="1" applyAlignment="1" applyProtection="1">
      <alignment horizontal="right" vertical="center" wrapText="1"/>
      <protection locked="0"/>
    </xf>
    <xf numFmtId="3" fontId="6" fillId="0" borderId="10" xfId="0" applyNumberFormat="1" applyFont="1" applyBorder="1" applyAlignment="1" applyProtection="1">
      <alignment horizontal="right" vertical="center" wrapText="1"/>
      <protection locked="0"/>
    </xf>
    <xf numFmtId="0" fontId="32" fillId="0" borderId="1"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0" fontId="6" fillId="0" borderId="2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3"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72"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22" xfId="0" applyFont="1" applyBorder="1" applyAlignment="1" applyProtection="1">
      <alignment horizontal="left" vertical="center" wrapText="1"/>
      <protection locked="0"/>
    </xf>
    <xf numFmtId="0" fontId="2" fillId="0" borderId="18"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13"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5" fillId="0" borderId="6" xfId="0" applyFont="1" applyBorder="1" applyAlignment="1" applyProtection="1">
      <alignment horizontal="center" vertical="center"/>
      <protection locked="0"/>
    </xf>
    <xf numFmtId="0" fontId="4" fillId="0" borderId="0" xfId="0" applyFont="1" applyAlignment="1" applyProtection="1">
      <alignment horizontal="right" vertical="center"/>
      <protection locked="0"/>
    </xf>
    <xf numFmtId="0" fontId="4" fillId="0" borderId="6"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49" fontId="5" fillId="0" borderId="1" xfId="0" applyNumberFormat="1" applyFont="1" applyBorder="1" applyAlignment="1" applyProtection="1">
      <alignment horizontal="left" vertical="center"/>
      <protection locked="0"/>
    </xf>
    <xf numFmtId="49" fontId="5" fillId="0" borderId="2" xfId="0" applyNumberFormat="1" applyFont="1" applyBorder="1" applyAlignment="1" applyProtection="1">
      <alignment horizontal="left" vertical="center"/>
      <protection locked="0"/>
    </xf>
    <xf numFmtId="49" fontId="5" fillId="0" borderId="13" xfId="0" applyNumberFormat="1" applyFont="1" applyBorder="1" applyAlignment="1" applyProtection="1">
      <alignment horizontal="lef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6" xfId="0" applyNumberFormat="1" applyFont="1" applyBorder="1" applyAlignment="1" applyProtection="1">
      <alignment horizontal="left" vertical="center"/>
      <protection locked="0"/>
    </xf>
    <xf numFmtId="49" fontId="5" fillId="0" borderId="1" xfId="0" applyNumberFormat="1" applyFont="1" applyBorder="1" applyAlignment="1" applyProtection="1">
      <alignment horizontal="left" vertical="center" wrapText="1"/>
      <protection locked="0"/>
    </xf>
    <xf numFmtId="49" fontId="5" fillId="0" borderId="2" xfId="0" applyNumberFormat="1" applyFont="1" applyBorder="1" applyAlignment="1" applyProtection="1">
      <alignment horizontal="left" vertical="center" wrapText="1"/>
      <protection locked="0"/>
    </xf>
    <xf numFmtId="49" fontId="5" fillId="0" borderId="5" xfId="0" applyNumberFormat="1" applyFont="1" applyBorder="1" applyAlignment="1" applyProtection="1">
      <alignment horizontal="left" vertical="center" wrapText="1"/>
      <protection locked="0"/>
    </xf>
    <xf numFmtId="49" fontId="5" fillId="0" borderId="6" xfId="0" applyNumberFormat="1"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indent="1"/>
      <protection locked="0"/>
    </xf>
    <xf numFmtId="0" fontId="6" fillId="0" borderId="4" xfId="0" applyFont="1" applyBorder="1" applyAlignment="1" applyProtection="1">
      <alignment horizontal="left" vertical="center" wrapText="1" indent="1"/>
      <protection locked="0"/>
    </xf>
    <xf numFmtId="0" fontId="6" fillId="0" borderId="19" xfId="0" applyFont="1" applyBorder="1" applyAlignment="1" applyProtection="1">
      <alignment horizontal="left" vertical="center" wrapText="1" indent="1"/>
      <protection locked="0"/>
    </xf>
    <xf numFmtId="0" fontId="6" fillId="0" borderId="7" xfId="0" applyFont="1" applyBorder="1" applyAlignment="1" applyProtection="1">
      <alignment horizontal="left" vertical="center" wrapText="1" indent="1"/>
      <protection locked="0"/>
    </xf>
    <xf numFmtId="0" fontId="6" fillId="0" borderId="8" xfId="0" applyFont="1" applyBorder="1" applyAlignment="1" applyProtection="1">
      <alignment horizontal="left" vertical="center" wrapText="1" indent="1"/>
      <protection locked="0"/>
    </xf>
    <xf numFmtId="0" fontId="6" fillId="0" borderId="20" xfId="0" applyFont="1" applyBorder="1" applyAlignment="1" applyProtection="1">
      <alignment horizontal="left" vertical="center" wrapText="1" indent="1"/>
      <protection locked="0"/>
    </xf>
    <xf numFmtId="0" fontId="5" fillId="0" borderId="18" xfId="0" applyFont="1" applyBorder="1" applyAlignment="1">
      <alignment horizontal="left" vertical="center"/>
    </xf>
    <xf numFmtId="0" fontId="3" fillId="0" borderId="2" xfId="0" applyFont="1" applyBorder="1" applyAlignment="1">
      <alignment horizontal="left" vertical="top" wrapText="1"/>
    </xf>
    <xf numFmtId="0" fontId="15" fillId="0" borderId="18" xfId="0" applyFont="1" applyBorder="1" applyAlignment="1">
      <alignment horizontal="left" vertical="center"/>
    </xf>
    <xf numFmtId="3" fontId="13" fillId="0" borderId="9" xfId="0" applyNumberFormat="1" applyFont="1" applyBorder="1" applyAlignment="1" applyProtection="1">
      <alignment horizontal="right" vertical="center" wrapText="1"/>
      <protection locked="0"/>
    </xf>
    <xf numFmtId="3" fontId="13" fillId="0" borderId="10" xfId="0" applyNumberFormat="1" applyFont="1" applyBorder="1" applyAlignment="1" applyProtection="1">
      <alignment horizontal="right" vertical="center" wrapText="1"/>
      <protection locked="0"/>
    </xf>
    <xf numFmtId="177" fontId="13" fillId="0" borderId="9" xfId="0" applyNumberFormat="1" applyFont="1" applyBorder="1" applyAlignment="1">
      <alignment horizontal="right" vertical="center" wrapText="1"/>
    </xf>
    <xf numFmtId="177" fontId="13" fillId="0" borderId="10" xfId="0" applyNumberFormat="1" applyFont="1" applyBorder="1" applyAlignment="1">
      <alignment horizontal="right" vertical="center" wrapText="1"/>
    </xf>
    <xf numFmtId="177" fontId="13" fillId="0" borderId="9" xfId="0" applyNumberFormat="1" applyFont="1" applyBorder="1" applyAlignment="1" applyProtection="1">
      <alignment horizontal="right" vertical="center" wrapText="1"/>
      <protection locked="0"/>
    </xf>
    <xf numFmtId="177" fontId="13" fillId="0" borderId="10" xfId="0" applyNumberFormat="1" applyFont="1" applyBorder="1" applyAlignment="1" applyProtection="1">
      <alignment horizontal="right" vertical="center" wrapText="1"/>
      <protection locked="0"/>
    </xf>
    <xf numFmtId="0" fontId="5" fillId="0" borderId="18" xfId="0" applyFont="1" applyBorder="1" applyAlignment="1">
      <alignment horizontal="center" vertical="center"/>
    </xf>
    <xf numFmtId="0" fontId="21" fillId="0" borderId="9" xfId="0" applyFont="1" applyBorder="1" applyAlignment="1" applyProtection="1">
      <alignment horizontal="left" vertical="center" wrapText="1"/>
      <protection locked="0"/>
    </xf>
    <xf numFmtId="0" fontId="21" fillId="0" borderId="10" xfId="0"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21" xfId="0" applyFont="1" applyBorder="1" applyAlignment="1" applyProtection="1">
      <alignment horizontal="left" vertical="center" wrapText="1"/>
      <protection locked="0"/>
    </xf>
    <xf numFmtId="49" fontId="6" fillId="0" borderId="14" xfId="0" applyNumberFormat="1" applyFont="1" applyBorder="1" applyAlignment="1" applyProtection="1">
      <alignment horizontal="center" vertical="center" wrapText="1"/>
      <protection locked="0"/>
    </xf>
    <xf numFmtId="49" fontId="6" fillId="0" borderId="15" xfId="0" applyNumberFormat="1" applyFont="1" applyBorder="1" applyAlignment="1" applyProtection="1">
      <alignment horizontal="center" vertical="center" wrapText="1"/>
      <protection locked="0"/>
    </xf>
    <xf numFmtId="0" fontId="20" fillId="0" borderId="9" xfId="0" applyFont="1" applyBorder="1" applyAlignment="1" applyProtection="1">
      <alignment horizontal="right" vertical="center"/>
      <protection locked="0"/>
    </xf>
    <xf numFmtId="0" fontId="20" fillId="0" borderId="10" xfId="0" applyFont="1" applyBorder="1" applyAlignment="1" applyProtection="1">
      <alignment horizontal="right" vertical="center"/>
      <protection locked="0"/>
    </xf>
    <xf numFmtId="3" fontId="13" fillId="0" borderId="9" xfId="0" applyNumberFormat="1" applyFont="1" applyBorder="1" applyAlignment="1">
      <alignment horizontal="right" vertical="center" wrapText="1"/>
    </xf>
    <xf numFmtId="3" fontId="13" fillId="0" borderId="10" xfId="0" applyNumberFormat="1" applyFont="1" applyBorder="1" applyAlignment="1">
      <alignment horizontal="right" vertical="center" wrapText="1"/>
    </xf>
    <xf numFmtId="56" fontId="14" fillId="0" borderId="9"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2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1"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4" xfId="0" applyFont="1" applyBorder="1" applyAlignment="1">
      <alignment horizontal="left" vertical="center"/>
    </xf>
    <xf numFmtId="0" fontId="20" fillId="0" borderId="9" xfId="0" applyFont="1" applyBorder="1" applyAlignment="1" applyProtection="1">
      <alignment horizontal="right" vertical="center" wrapText="1"/>
      <protection locked="0"/>
    </xf>
    <xf numFmtId="0" fontId="20" fillId="0" borderId="10" xfId="0" applyFont="1" applyBorder="1" applyAlignment="1" applyProtection="1">
      <alignment horizontal="right" vertical="center" wrapTex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5" fillId="0" borderId="13" xfId="0" applyFont="1" applyBorder="1" applyAlignment="1">
      <alignment horizontal="left" vertical="center"/>
    </xf>
    <xf numFmtId="0" fontId="15" fillId="0" borderId="0" xfId="0" applyFont="1" applyAlignment="1">
      <alignment horizontal="left" vertical="center"/>
    </xf>
    <xf numFmtId="0" fontId="15" fillId="0" borderId="72"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15" xfId="0" applyFont="1" applyBorder="1" applyAlignment="1">
      <alignment horizontal="left" vertical="center"/>
    </xf>
    <xf numFmtId="176" fontId="14" fillId="0" borderId="9" xfId="0" applyNumberFormat="1" applyFont="1" applyBorder="1" applyAlignment="1">
      <alignment horizontal="center" vertical="center"/>
    </xf>
    <xf numFmtId="176" fontId="14" fillId="0" borderId="10" xfId="0" applyNumberFormat="1"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9" xfId="0" applyFont="1" applyBorder="1" applyAlignment="1">
      <alignment horizontal="left" vertical="center" wrapText="1"/>
    </xf>
    <xf numFmtId="0" fontId="12" fillId="0" borderId="77" xfId="0" applyFont="1" applyBorder="1" applyAlignment="1">
      <alignment horizontal="left" vertical="center" wrapText="1"/>
    </xf>
    <xf numFmtId="0" fontId="12" fillId="0" borderId="78" xfId="0" applyFont="1" applyBorder="1" applyAlignment="1">
      <alignment horizontal="left" vertical="center" wrapText="1"/>
    </xf>
    <xf numFmtId="0" fontId="12" fillId="0" borderId="84" xfId="0" applyFont="1" applyBorder="1" applyAlignment="1">
      <alignment horizontal="left" vertical="center" wrapText="1"/>
    </xf>
    <xf numFmtId="0" fontId="12" fillId="0" borderId="79" xfId="0" applyFont="1" applyBorder="1" applyAlignment="1">
      <alignment horizontal="left" vertical="center" wrapText="1"/>
    </xf>
    <xf numFmtId="0" fontId="12" fillId="0" borderId="80" xfId="0" applyFont="1" applyBorder="1" applyAlignment="1">
      <alignment horizontal="left" vertical="center" wrapText="1"/>
    </xf>
    <xf numFmtId="0" fontId="12" fillId="0" borderId="85"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15"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2" fillId="0" borderId="21" xfId="0" applyFont="1" applyBorder="1" applyAlignment="1">
      <alignment horizontal="center" vertical="center"/>
    </xf>
    <xf numFmtId="49" fontId="5" fillId="0" borderId="1"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13" xfId="0" applyNumberFormat="1" applyFont="1" applyBorder="1" applyAlignment="1">
      <alignment horizontal="left" vertical="center"/>
    </xf>
    <xf numFmtId="49" fontId="5" fillId="0" borderId="0" xfId="0" applyNumberFormat="1" applyFont="1" applyAlignment="1">
      <alignment horizontal="left" vertical="center"/>
    </xf>
    <xf numFmtId="49" fontId="5" fillId="0" borderId="5" xfId="0" applyNumberFormat="1" applyFont="1" applyBorder="1" applyAlignment="1">
      <alignment horizontal="left" vertical="center"/>
    </xf>
    <xf numFmtId="49" fontId="5" fillId="0" borderId="6" xfId="0" applyNumberFormat="1" applyFont="1" applyBorder="1" applyAlignment="1">
      <alignment horizontal="lef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21"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2" fillId="0" borderId="0" xfId="0" applyFont="1" applyAlignment="1">
      <alignment horizontal="right" vertical="center"/>
    </xf>
    <xf numFmtId="0" fontId="14" fillId="0" borderId="6" xfId="0" applyFont="1" applyBorder="1" applyAlignment="1">
      <alignment horizontal="center" vertical="center"/>
    </xf>
    <xf numFmtId="0" fontId="30" fillId="0" borderId="6" xfId="0" applyFont="1" applyBorder="1" applyAlignment="1">
      <alignment horizontal="center" vertical="center"/>
    </xf>
    <xf numFmtId="3" fontId="27" fillId="0" borderId="6" xfId="0" applyNumberFormat="1" applyFont="1" applyBorder="1" applyAlignment="1">
      <alignment horizontal="center" vertical="center"/>
    </xf>
    <xf numFmtId="0" fontId="27" fillId="0" borderId="6" xfId="0" applyFont="1" applyBorder="1" applyAlignment="1">
      <alignment horizontal="center" vertical="center"/>
    </xf>
    <xf numFmtId="0" fontId="12" fillId="0" borderId="11"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22" xfId="0" applyFont="1" applyBorder="1" applyAlignment="1">
      <alignment horizontal="justify" vertical="center" wrapText="1"/>
    </xf>
    <xf numFmtId="49" fontId="5" fillId="0" borderId="1"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13"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12" fillId="0" borderId="3" xfId="0" applyFont="1" applyBorder="1" applyAlignment="1">
      <alignment horizontal="justify" vertical="center" wrapText="1" indent="1"/>
    </xf>
    <xf numFmtId="0" fontId="12" fillId="0" borderId="4" xfId="0" applyFont="1" applyBorder="1" applyAlignment="1">
      <alignment horizontal="justify" vertical="center" wrapText="1" indent="1"/>
    </xf>
    <xf numFmtId="0" fontId="12" fillId="0" borderId="19" xfId="0" applyFont="1" applyBorder="1" applyAlignment="1">
      <alignment horizontal="justify" vertical="center" wrapText="1" indent="1"/>
    </xf>
    <xf numFmtId="0" fontId="12" fillId="0" borderId="7" xfId="0" applyFont="1" applyBorder="1" applyAlignment="1">
      <alignment horizontal="justify" vertical="center" wrapText="1" indent="1"/>
    </xf>
    <xf numFmtId="0" fontId="12" fillId="0" borderId="8" xfId="0" applyFont="1" applyBorder="1" applyAlignment="1">
      <alignment horizontal="justify" vertical="center" wrapText="1" indent="1"/>
    </xf>
    <xf numFmtId="0" fontId="12" fillId="0" borderId="20" xfId="0" applyFont="1" applyBorder="1" applyAlignment="1">
      <alignment horizontal="justify" vertical="center" wrapText="1" indent="1"/>
    </xf>
    <xf numFmtId="0" fontId="5" fillId="0" borderId="18" xfId="0" applyFont="1" applyBorder="1" applyAlignment="1" applyProtection="1">
      <alignment horizontal="left" vertical="center"/>
      <protection locked="0"/>
    </xf>
    <xf numFmtId="0" fontId="3" fillId="0" borderId="2" xfId="0" applyFont="1" applyBorder="1" applyAlignment="1" applyProtection="1">
      <alignment horizontal="left" vertical="top" wrapText="1"/>
      <protection locked="0"/>
    </xf>
    <xf numFmtId="177" fontId="6" fillId="0" borderId="9" xfId="0" applyNumberFormat="1" applyFont="1" applyBorder="1" applyAlignment="1">
      <alignment horizontal="right" vertical="center" wrapText="1"/>
    </xf>
    <xf numFmtId="177" fontId="6" fillId="0" borderId="10" xfId="0" applyNumberFormat="1" applyFont="1" applyBorder="1" applyAlignment="1">
      <alignment horizontal="right" vertical="center" wrapText="1"/>
    </xf>
    <xf numFmtId="0" fontId="5" fillId="0" borderId="18" xfId="0" applyFont="1" applyBorder="1" applyAlignment="1" applyProtection="1">
      <alignment horizontal="center" vertical="center"/>
      <protection locked="0"/>
    </xf>
    <xf numFmtId="56" fontId="2" fillId="0" borderId="9" xfId="0" applyNumberFormat="1" applyFont="1" applyBorder="1" applyAlignment="1" applyProtection="1">
      <alignment horizontal="center" vertical="center"/>
      <protection locked="0"/>
    </xf>
    <xf numFmtId="0" fontId="2" fillId="0" borderId="9"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176" fontId="2" fillId="0" borderId="9" xfId="0" applyNumberFormat="1" applyFont="1" applyBorder="1" applyAlignment="1" applyProtection="1">
      <alignment horizontal="center" vertical="center"/>
      <protection locked="0"/>
    </xf>
    <xf numFmtId="176" fontId="2" fillId="0" borderId="10" xfId="0" applyNumberFormat="1" applyFont="1" applyBorder="1" applyAlignment="1" applyProtection="1">
      <alignment horizontal="center" vertical="center"/>
      <protection locked="0"/>
    </xf>
    <xf numFmtId="0" fontId="6" fillId="0" borderId="77" xfId="0" applyFont="1" applyBorder="1" applyAlignment="1" applyProtection="1">
      <alignment horizontal="left" vertical="center" wrapText="1"/>
      <protection locked="0"/>
    </xf>
    <xf numFmtId="0" fontId="6" fillId="0" borderId="78" xfId="0" applyFont="1" applyBorder="1" applyAlignment="1" applyProtection="1">
      <alignment horizontal="left" vertical="center" wrapText="1"/>
      <protection locked="0"/>
    </xf>
    <xf numFmtId="0" fontId="6" fillId="0" borderId="84" xfId="0" applyFont="1" applyBorder="1" applyAlignment="1" applyProtection="1">
      <alignment horizontal="left" vertical="center" wrapText="1"/>
      <protection locked="0"/>
    </xf>
    <xf numFmtId="0" fontId="6" fillId="0" borderId="79" xfId="0" applyFont="1" applyBorder="1" applyAlignment="1" applyProtection="1">
      <alignment horizontal="left" vertical="center" wrapText="1"/>
      <protection locked="0"/>
    </xf>
    <xf numFmtId="0" fontId="6" fillId="0" borderId="80" xfId="0" applyFont="1" applyBorder="1" applyAlignment="1" applyProtection="1">
      <alignment horizontal="left" vertical="center" wrapText="1"/>
      <protection locked="0"/>
    </xf>
    <xf numFmtId="0" fontId="6" fillId="0" borderId="85"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15" xfId="0" applyFont="1" applyBorder="1" applyAlignment="1" applyProtection="1">
      <alignment horizontal="left"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26" fillId="0" borderId="10"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2" fillId="0" borderId="6" xfId="0" applyFont="1" applyBorder="1" applyAlignment="1" applyProtection="1">
      <alignment horizontal="right" vertical="center"/>
      <protection locked="0"/>
    </xf>
    <xf numFmtId="3" fontId="23" fillId="0" borderId="6" xfId="0" applyNumberFormat="1" applyFont="1" applyBorder="1" applyAlignment="1">
      <alignment horizontal="center" vertical="center"/>
    </xf>
    <xf numFmtId="0" fontId="23" fillId="0" borderId="6" xfId="0" applyFont="1" applyBorder="1" applyAlignment="1">
      <alignment horizontal="center" vertical="center"/>
    </xf>
    <xf numFmtId="49" fontId="6" fillId="0" borderId="10"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5" fillId="0" borderId="13" xfId="0" applyNumberFormat="1" applyFont="1" applyBorder="1" applyAlignment="1" applyProtection="1">
      <alignment horizontal="left" vertical="center" wrapText="1"/>
      <protection locked="0"/>
    </xf>
    <xf numFmtId="49" fontId="5" fillId="0" borderId="0" xfId="0" applyNumberFormat="1" applyFont="1" applyAlignment="1" applyProtection="1">
      <alignment horizontal="left" vertical="center" wrapText="1"/>
      <protection locked="0"/>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1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15" xfId="0" applyFont="1" applyBorder="1" applyAlignment="1">
      <alignment horizontal="left" vertical="center"/>
    </xf>
    <xf numFmtId="176" fontId="14" fillId="0" borderId="1" xfId="0" applyNumberFormat="1" applyFont="1" applyBorder="1" applyAlignment="1">
      <alignment horizontal="center" vertical="center"/>
    </xf>
    <xf numFmtId="176" fontId="14" fillId="0" borderId="2" xfId="0" applyNumberFormat="1" applyFont="1" applyBorder="1" applyAlignment="1">
      <alignment horizontal="center" vertical="center"/>
    </xf>
    <xf numFmtId="176" fontId="14" fillId="0" borderId="5" xfId="0" applyNumberFormat="1" applyFont="1" applyBorder="1" applyAlignment="1">
      <alignment horizontal="center" vertical="center"/>
    </xf>
    <xf numFmtId="176" fontId="14" fillId="0" borderId="6" xfId="0" applyNumberFormat="1"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5" xfId="0" applyFont="1" applyBorder="1" applyAlignment="1">
      <alignment horizontal="center" vertical="center"/>
    </xf>
    <xf numFmtId="0" fontId="35" fillId="0" borderId="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4" fillId="0" borderId="9"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14"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3" fontId="6" fillId="0" borderId="54" xfId="0" applyNumberFormat="1" applyFont="1" applyBorder="1" applyAlignment="1" applyProtection="1">
      <alignment horizontal="right" vertical="center" wrapText="1"/>
      <protection locked="0"/>
    </xf>
    <xf numFmtId="3" fontId="6" fillId="0" borderId="55" xfId="0" applyNumberFormat="1" applyFont="1" applyBorder="1" applyAlignment="1" applyProtection="1">
      <alignment horizontal="right" vertical="center" wrapText="1"/>
      <protection locked="0"/>
    </xf>
    <xf numFmtId="177" fontId="13" fillId="0" borderId="57" xfId="0" applyNumberFormat="1" applyFont="1" applyBorder="1" applyAlignment="1">
      <alignment horizontal="center" vertical="center" wrapText="1"/>
    </xf>
    <xf numFmtId="177" fontId="13" fillId="0" borderId="70" xfId="0" applyNumberFormat="1" applyFont="1" applyBorder="1" applyAlignment="1">
      <alignment horizontal="center" vertical="center" wrapText="1"/>
    </xf>
    <xf numFmtId="177" fontId="13" fillId="0" borderId="71" xfId="0" applyNumberFormat="1" applyFont="1" applyBorder="1" applyAlignment="1" applyProtection="1">
      <alignment horizontal="center" vertical="center" wrapText="1"/>
      <protection locked="0"/>
    </xf>
    <xf numFmtId="177" fontId="13" fillId="0" borderId="57" xfId="0" applyNumberFormat="1" applyFont="1" applyBorder="1" applyAlignment="1" applyProtection="1">
      <alignment horizontal="center" vertical="center" wrapText="1"/>
      <protection locked="0"/>
    </xf>
    <xf numFmtId="177" fontId="13" fillId="0" borderId="70" xfId="0" applyNumberFormat="1" applyFont="1" applyBorder="1" applyAlignment="1" applyProtection="1">
      <alignment horizontal="center" vertical="center" wrapText="1"/>
      <protection locked="0"/>
    </xf>
    <xf numFmtId="177" fontId="9" fillId="0" borderId="66" xfId="0" applyNumberFormat="1" applyFont="1" applyBorder="1" applyAlignment="1" applyProtection="1">
      <alignment horizontal="center" vertical="center" wrapText="1"/>
      <protection locked="0"/>
    </xf>
    <xf numFmtId="177" fontId="9" fillId="0" borderId="13" xfId="0" applyNumberFormat="1" applyFont="1" applyBorder="1" applyAlignment="1" applyProtection="1">
      <alignment horizontal="center" vertical="center" wrapText="1"/>
      <protection locked="0"/>
    </xf>
    <xf numFmtId="177" fontId="9" fillId="0" borderId="67" xfId="0" applyNumberFormat="1" applyFont="1" applyBorder="1" applyAlignment="1" applyProtection="1">
      <alignment horizontal="center" vertical="center" wrapText="1"/>
      <protection locked="0"/>
    </xf>
    <xf numFmtId="177" fontId="7" fillId="0" borderId="46" xfId="0" applyNumberFormat="1" applyFont="1" applyBorder="1" applyAlignment="1" applyProtection="1">
      <alignment horizontal="center" vertical="center" wrapText="1"/>
      <protection locked="0"/>
    </xf>
    <xf numFmtId="177" fontId="7" fillId="0" borderId="0" xfId="0" applyNumberFormat="1" applyFont="1" applyAlignment="1" applyProtection="1">
      <alignment horizontal="center" vertical="center" wrapText="1"/>
      <protection locked="0"/>
    </xf>
    <xf numFmtId="177" fontId="7" fillId="0" borderId="39" xfId="0" applyNumberFormat="1" applyFont="1" applyBorder="1" applyAlignment="1" applyProtection="1">
      <alignment horizontal="center" vertical="center" wrapText="1"/>
      <protection locked="0"/>
    </xf>
    <xf numFmtId="177" fontId="7" fillId="0" borderId="73"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3" fontId="6" fillId="0" borderId="43" xfId="0" applyNumberFormat="1" applyFont="1" applyBorder="1" applyAlignment="1" applyProtection="1">
      <alignment horizontal="center" vertical="center" wrapText="1"/>
      <protection locked="0"/>
    </xf>
    <xf numFmtId="3" fontId="6" fillId="0" borderId="0" xfId="0" applyNumberFormat="1" applyFont="1" applyAlignment="1" applyProtection="1">
      <alignment horizontal="center" vertical="center" wrapText="1"/>
      <protection locked="0"/>
    </xf>
    <xf numFmtId="3" fontId="6" fillId="0" borderId="44" xfId="0" applyNumberFormat="1" applyFont="1" applyBorder="1" applyAlignment="1" applyProtection="1">
      <alignment horizontal="center" vertical="center" wrapText="1"/>
      <protection locked="0"/>
    </xf>
    <xf numFmtId="0" fontId="9" fillId="0" borderId="65" xfId="0" applyFont="1" applyBorder="1" applyAlignment="1" applyProtection="1">
      <alignment horizontal="center" vertical="center" wrapText="1"/>
      <protection locked="0"/>
    </xf>
    <xf numFmtId="0" fontId="9" fillId="0" borderId="45" xfId="0" applyFont="1" applyBorder="1" applyAlignment="1" applyProtection="1">
      <alignment horizontal="center" vertical="center" wrapText="1"/>
      <protection locked="0"/>
    </xf>
    <xf numFmtId="0" fontId="9" fillId="0" borderId="64" xfId="0" applyFont="1" applyBorder="1" applyAlignment="1" applyProtection="1">
      <alignment horizontal="center" vertical="center" wrapText="1"/>
      <protection locked="0"/>
    </xf>
    <xf numFmtId="177" fontId="7" fillId="0" borderId="47" xfId="0" applyNumberFormat="1" applyFont="1" applyBorder="1" applyAlignment="1" applyProtection="1">
      <alignment horizontal="center" vertical="center" wrapText="1"/>
      <protection locked="0"/>
    </xf>
    <xf numFmtId="177" fontId="7" fillId="0" borderId="48" xfId="0" applyNumberFormat="1" applyFont="1" applyBorder="1" applyAlignment="1" applyProtection="1">
      <alignment horizontal="center" vertical="center" wrapText="1"/>
      <protection locked="0"/>
    </xf>
    <xf numFmtId="3" fontId="6" fillId="0" borderId="51" xfId="0" applyNumberFormat="1" applyFont="1" applyBorder="1" applyAlignment="1" applyProtection="1">
      <alignment horizontal="right" vertical="center" wrapText="1"/>
      <protection locked="0"/>
    </xf>
    <xf numFmtId="3" fontId="6" fillId="0" borderId="50" xfId="0" applyNumberFormat="1" applyFont="1" applyBorder="1" applyAlignment="1" applyProtection="1">
      <alignment horizontal="right" vertical="center" wrapText="1"/>
      <protection locked="0"/>
    </xf>
    <xf numFmtId="177" fontId="6" fillId="0" borderId="53" xfId="0" applyNumberFormat="1" applyFont="1" applyBorder="1" applyAlignment="1">
      <alignment horizontal="center" vertical="center" wrapText="1"/>
    </xf>
    <xf numFmtId="177" fontId="6" fillId="0" borderId="68" xfId="0" applyNumberFormat="1" applyFont="1" applyBorder="1" applyAlignment="1">
      <alignment horizontal="center"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3" fontId="10" fillId="0" borderId="0" xfId="0" applyNumberFormat="1" applyFont="1" applyAlignment="1" applyProtection="1">
      <alignment horizontal="center" vertical="center" wrapText="1"/>
      <protection locked="0"/>
    </xf>
    <xf numFmtId="3" fontId="10" fillId="0" borderId="48" xfId="0" applyNumberFormat="1" applyFont="1" applyBorder="1" applyAlignment="1" applyProtection="1">
      <alignment horizontal="center" vertical="center" wrapText="1"/>
      <protection locked="0"/>
    </xf>
    <xf numFmtId="177" fontId="9" fillId="0" borderId="65" xfId="0" applyNumberFormat="1" applyFont="1" applyBorder="1" applyAlignment="1" applyProtection="1">
      <alignment horizontal="center" vertical="center" wrapText="1"/>
      <protection locked="0"/>
    </xf>
    <xf numFmtId="177" fontId="9" fillId="0" borderId="45" xfId="0" applyNumberFormat="1"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72" xfId="0" applyFont="1" applyBorder="1" applyAlignment="1" applyProtection="1">
      <alignment horizontal="center" vertical="center" wrapText="1"/>
      <protection locked="0"/>
    </xf>
    <xf numFmtId="177" fontId="7" fillId="0" borderId="42" xfId="0" applyNumberFormat="1" applyFont="1" applyBorder="1" applyAlignment="1" applyProtection="1">
      <alignment horizontal="center" vertical="center" wrapText="1"/>
      <protection locked="0"/>
    </xf>
    <xf numFmtId="177" fontId="7" fillId="0" borderId="41" xfId="0" applyNumberFormat="1" applyFont="1" applyBorder="1" applyAlignment="1" applyProtection="1">
      <alignment horizontal="center" vertical="center" wrapText="1"/>
      <protection locked="0"/>
    </xf>
    <xf numFmtId="3" fontId="13" fillId="0" borderId="31" xfId="0" applyNumberFormat="1" applyFont="1" applyBorder="1" applyAlignment="1" applyProtection="1">
      <alignment horizontal="right" vertical="center" wrapText="1"/>
      <protection locked="0"/>
    </xf>
    <xf numFmtId="3" fontId="13" fillId="0" borderId="2" xfId="0" applyNumberFormat="1" applyFont="1" applyBorder="1" applyAlignment="1" applyProtection="1">
      <alignment horizontal="right" vertical="center" wrapText="1"/>
      <protection locked="0"/>
    </xf>
    <xf numFmtId="177" fontId="13" fillId="0" borderId="2" xfId="0" applyNumberFormat="1" applyFont="1" applyBorder="1" applyAlignment="1">
      <alignment horizontal="right" vertical="center" wrapText="1"/>
    </xf>
    <xf numFmtId="177" fontId="13" fillId="0" borderId="1" xfId="0" applyNumberFormat="1" applyFont="1" applyBorder="1" applyAlignment="1" applyProtection="1">
      <alignment horizontal="right" vertical="center" wrapText="1"/>
      <protection locked="0"/>
    </xf>
    <xf numFmtId="177" fontId="13" fillId="0" borderId="2" xfId="0" applyNumberFormat="1" applyFont="1" applyBorder="1" applyAlignment="1" applyProtection="1">
      <alignment horizontal="right" vertical="center" wrapText="1"/>
      <protection locked="0"/>
    </xf>
    <xf numFmtId="177" fontId="9" fillId="0" borderId="60" xfId="0" applyNumberFormat="1" applyFont="1" applyBorder="1" applyAlignment="1" applyProtection="1">
      <alignment horizontal="center" vertical="center" wrapText="1"/>
      <protection locked="0"/>
    </xf>
    <xf numFmtId="177" fontId="9" fillId="0" borderId="37" xfId="0" applyNumberFormat="1" applyFont="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3" fontId="13" fillId="0" borderId="29" xfId="0" applyNumberFormat="1" applyFont="1" applyBorder="1" applyAlignment="1" applyProtection="1">
      <alignment horizontal="right" vertical="center" wrapText="1"/>
      <protection locked="0"/>
    </xf>
    <xf numFmtId="3" fontId="6" fillId="0" borderId="29" xfId="0" applyNumberFormat="1" applyFont="1" applyBorder="1" applyAlignment="1" applyProtection="1">
      <alignment horizontal="right" vertical="center" wrapText="1"/>
      <protection locked="0"/>
    </xf>
    <xf numFmtId="0" fontId="32" fillId="0" borderId="1" xfId="0" applyFont="1" applyBorder="1" applyAlignment="1">
      <alignment horizontal="left" vertical="center"/>
    </xf>
    <xf numFmtId="176" fontId="2" fillId="0" borderId="1"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14"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15" xfId="0" applyNumberFormat="1" applyFont="1" applyBorder="1" applyAlignment="1">
      <alignment horizontal="center" vertical="center"/>
    </xf>
    <xf numFmtId="0" fontId="2" fillId="0" borderId="18" xfId="0" applyFont="1" applyBorder="1" applyAlignment="1">
      <alignment horizontal="center" vertical="center"/>
    </xf>
    <xf numFmtId="0" fontId="4" fillId="0" borderId="0" xfId="0" applyFont="1" applyAlignment="1">
      <alignment horizontal="right" vertical="center"/>
    </xf>
    <xf numFmtId="0" fontId="18" fillId="0" borderId="6" xfId="0" applyFont="1" applyBorder="1" applyAlignment="1">
      <alignment horizontal="center" vertical="center"/>
    </xf>
    <xf numFmtId="0" fontId="19" fillId="0" borderId="6" xfId="0" applyFont="1" applyBorder="1" applyAlignment="1">
      <alignment horizontal="center" vertical="center"/>
    </xf>
    <xf numFmtId="0" fontId="40" fillId="0" borderId="3"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2" xfId="0" applyFont="1" applyBorder="1" applyAlignment="1">
      <alignment horizontal="left" vertical="center" wrapText="1"/>
    </xf>
  </cellXfs>
  <cellStyles count="1">
    <cellStyle name="標準" xfId="0" builtinId="0"/>
  </cellStyles>
  <dxfs count="50">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ont>
        <color theme="0"/>
      </font>
    </dxf>
    <dxf>
      <font>
        <color theme="0"/>
      </font>
    </dxf>
    <dxf>
      <font>
        <color theme="0"/>
      </font>
    </dxf>
    <dxf>
      <fill>
        <patternFill patternType="solid">
          <bgColor theme="7" tint="0.79992065187536243"/>
        </patternFill>
      </fill>
    </dxf>
    <dxf>
      <font>
        <color theme="0"/>
      </font>
    </dxf>
    <dxf>
      <fill>
        <patternFill patternType="solid">
          <bgColor theme="7" tint="0.79992065187536243"/>
        </patternFill>
      </fill>
    </dxf>
    <dxf>
      <font>
        <color theme="0"/>
      </font>
    </dxf>
    <dxf>
      <fill>
        <patternFill patternType="solid">
          <bgColor theme="7" tint="0.79992065187536243"/>
        </patternFill>
      </fill>
    </dxf>
    <dxf>
      <font>
        <color theme="0"/>
      </font>
    </dxf>
    <dxf>
      <font>
        <color theme="0"/>
      </font>
    </dxf>
    <dxf>
      <font>
        <color theme="0"/>
      </font>
    </dxf>
    <dxf>
      <font>
        <color theme="0"/>
      </font>
    </dxf>
    <dxf>
      <fill>
        <patternFill>
          <bgColor theme="7" tint="0.79998168889431442"/>
        </patternFill>
      </fill>
    </dxf>
    <dxf>
      <fill>
        <patternFill patternType="solid">
          <bgColor theme="7" tint="0.79992065187536243"/>
        </patternFill>
      </fill>
    </dxf>
    <dxf>
      <font>
        <color theme="0"/>
      </font>
    </dxf>
    <dxf>
      <font>
        <color theme="0"/>
      </font>
    </dxf>
    <dxf>
      <font>
        <color theme="0"/>
      </font>
    </dxf>
    <dxf>
      <font>
        <color theme="0"/>
      </font>
    </dxf>
    <dxf>
      <font>
        <color theme="0"/>
      </font>
    </dxf>
    <dxf>
      <fill>
        <patternFill patternType="solid">
          <bgColor theme="7" tint="0.79992065187536243"/>
        </patternFill>
      </fill>
    </dxf>
    <dxf>
      <font>
        <color theme="0"/>
      </font>
    </dxf>
    <dxf>
      <font>
        <color theme="0"/>
      </font>
    </dxf>
    <dxf>
      <font>
        <color theme="0"/>
      </font>
    </dxf>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ont>
        <color theme="0"/>
      </font>
    </dxf>
    <dxf>
      <font>
        <color theme="0"/>
      </font>
    </dxf>
    <dxf>
      <font>
        <color theme="0"/>
      </font>
    </dxf>
    <dxf>
      <font>
        <color theme="0"/>
      </font>
    </dxf>
    <dxf>
      <font>
        <color theme="0"/>
      </font>
    </dxf>
    <dxf>
      <fill>
        <patternFill>
          <bgColor theme="7" tint="0.79998168889431442"/>
        </patternFill>
      </fill>
    </dxf>
    <dxf>
      <fill>
        <patternFill patternType="solid">
          <bgColor theme="7" tint="0.79992065187536243"/>
        </patternFill>
      </fill>
    </dxf>
    <dxf>
      <font>
        <color theme="0"/>
      </font>
    </dxf>
    <dxf>
      <font>
        <color theme="0"/>
      </font>
    </dxf>
    <dxf>
      <fill>
        <patternFill patternType="solid">
          <bgColor theme="7" tint="0.79992065187536243"/>
        </patternFill>
      </fill>
    </dxf>
    <dxf>
      <fill>
        <patternFill patternType="solid">
          <bgColor theme="7" tint="0.79992065187536243"/>
        </patternFill>
      </fill>
    </dxf>
    <dxf>
      <fill>
        <patternFill patternType="solid">
          <bgColor theme="7" tint="0.79992065187536243"/>
        </patternFill>
      </fill>
    </dxf>
    <dxf>
      <fill>
        <patternFill>
          <fgColor theme="7" tint="0.79998168889431442"/>
        </patternFill>
      </fill>
    </dxf>
    <dxf>
      <fill>
        <patternFill>
          <bgColor theme="7" tint="0.79998168889431442"/>
        </patternFill>
      </fill>
    </dxf>
    <dxf>
      <font>
        <color theme="0"/>
      </font>
    </dxf>
    <dxf>
      <font>
        <color theme="0"/>
      </font>
    </dxf>
    <dxf>
      <fill>
        <patternFill patternType="solid">
          <bgColor theme="7" tint="0.799920651875362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checked="Checked" noThreeD="1"/>
</file>

<file path=xl/ctrlProps/ctrlProp6.xml><?xml version="1.0" encoding="utf-8"?>
<formControlPr xmlns="http://schemas.microsoft.com/office/spreadsheetml/2009/9/main" objectType="CheckBox" checked="Checked" noThreeD="1"/>
</file>

<file path=xl/ctrlProps/ctrlProp7.xml><?xml version="1.0" encoding="utf-8"?>
<formControlPr xmlns="http://schemas.microsoft.com/office/spreadsheetml/2009/9/main" objectType="CheckBox" checked="Checked"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editAs="oneCell">
    <xdr:from>
      <xdr:col>13</xdr:col>
      <xdr:colOff>395933</xdr:colOff>
      <xdr:row>14</xdr:row>
      <xdr:rowOff>99935</xdr:rowOff>
    </xdr:from>
    <xdr:to>
      <xdr:col>19</xdr:col>
      <xdr:colOff>199805</xdr:colOff>
      <xdr:row>16</xdr:row>
      <xdr:rowOff>7404</xdr:rowOff>
    </xdr:to>
    <xdr:sp macro="" textlink="">
      <xdr:nvSpPr>
        <xdr:cNvPr id="19" name="四角形吹き出し 4">
          <a:extLst>
            <a:ext uri="{FF2B5EF4-FFF2-40B4-BE49-F238E27FC236}">
              <a16:creationId xmlns:a16="http://schemas.microsoft.com/office/drawing/2014/main" id="{00000000-0008-0000-0000-000013000000}"/>
            </a:ext>
          </a:extLst>
        </xdr:cNvPr>
        <xdr:cNvSpPr/>
      </xdr:nvSpPr>
      <xdr:spPr>
        <a:xfrm>
          <a:off x="6263005" y="3484880"/>
          <a:ext cx="2006600" cy="417830"/>
        </a:xfrm>
        <a:prstGeom prst="wedgeRectCallout">
          <a:avLst>
            <a:gd name="adj1" fmla="val 5400"/>
            <a:gd name="adj2" fmla="val -172621"/>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200">
              <a:solidFill>
                <a:srgbClr val="000000"/>
              </a:solidFill>
              <a:latin typeface="ＭＳ 明朝" panose="02020609040205080304" pitchFamily="17" charset="-128"/>
              <a:ea typeface="ＭＳ 明朝" panose="02020609040205080304" pitchFamily="17" charset="-128"/>
            </a:rPr>
            <a:t>印鑑は必要ありません。</a:t>
          </a:r>
        </a:p>
        <a:p>
          <a:pPr algn="l" rtl="0"/>
          <a:endParaRPr lang="zh-CN" altLang="en-US">
            <a:solidFill>
              <a:srgbClr val="000000"/>
            </a:solidFill>
          </a:endParaRPr>
        </a:p>
      </xdr:txBody>
    </xdr:sp>
    <xdr:clientData/>
  </xdr:twoCellAnchor>
  <xdr:twoCellAnchor editAs="oneCell">
    <xdr:from>
      <xdr:col>7</xdr:col>
      <xdr:colOff>2650</xdr:colOff>
      <xdr:row>1</xdr:row>
      <xdr:rowOff>175260</xdr:rowOff>
    </xdr:from>
    <xdr:to>
      <xdr:col>11</xdr:col>
      <xdr:colOff>102235</xdr:colOff>
      <xdr:row>4</xdr:row>
      <xdr:rowOff>159689</xdr:rowOff>
    </xdr:to>
    <xdr:sp macro="" textlink="">
      <xdr:nvSpPr>
        <xdr:cNvPr id="20" name="四角形吹き出し 7">
          <a:extLst>
            <a:ext uri="{FF2B5EF4-FFF2-40B4-BE49-F238E27FC236}">
              <a16:creationId xmlns:a16="http://schemas.microsoft.com/office/drawing/2014/main" id="{00000000-0008-0000-0000-000014000000}"/>
            </a:ext>
          </a:extLst>
        </xdr:cNvPr>
        <xdr:cNvSpPr/>
      </xdr:nvSpPr>
      <xdr:spPr>
        <a:xfrm>
          <a:off x="3248660" y="381000"/>
          <a:ext cx="1928495" cy="660400"/>
        </a:xfrm>
        <a:prstGeom prst="wedgeRectCallout">
          <a:avLst>
            <a:gd name="adj1" fmla="val 68357"/>
            <a:gd name="adj2" fmla="val 3614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200">
              <a:solidFill>
                <a:srgbClr val="000000"/>
              </a:solidFill>
              <a:latin typeface="ＭＳ 明朝" panose="02020609040205080304" pitchFamily="17" charset="-128"/>
              <a:ea typeface="ＭＳ 明朝" panose="02020609040205080304" pitchFamily="17" charset="-128"/>
            </a:rPr>
            <a:t>市社協への提出日を記入してください。</a:t>
          </a:r>
        </a:p>
        <a:p>
          <a:pPr algn="l" rtl="0"/>
          <a:endParaRPr lang="zh-CN" altLang="en-US">
            <a:solidFill>
              <a:srgbClr val="000000"/>
            </a:solidFill>
          </a:endParaRPr>
        </a:p>
      </xdr:txBody>
    </xdr:sp>
    <xdr:clientData/>
  </xdr:twoCellAnchor>
  <xdr:twoCellAnchor editAs="oneCell">
    <xdr:from>
      <xdr:col>2</xdr:col>
      <xdr:colOff>589723</xdr:colOff>
      <xdr:row>10</xdr:row>
      <xdr:rowOff>26784</xdr:rowOff>
    </xdr:from>
    <xdr:to>
      <xdr:col>9</xdr:col>
      <xdr:colOff>101859</xdr:colOff>
      <xdr:row>12</xdr:row>
      <xdr:rowOff>125896</xdr:rowOff>
    </xdr:to>
    <xdr:sp macro="" textlink="">
      <xdr:nvSpPr>
        <xdr:cNvPr id="21" name="四角形吹き出し 8">
          <a:extLst>
            <a:ext uri="{FF2B5EF4-FFF2-40B4-BE49-F238E27FC236}">
              <a16:creationId xmlns:a16="http://schemas.microsoft.com/office/drawing/2014/main" id="{00000000-0008-0000-0000-000015000000}"/>
            </a:ext>
          </a:extLst>
        </xdr:cNvPr>
        <xdr:cNvSpPr/>
      </xdr:nvSpPr>
      <xdr:spPr>
        <a:xfrm>
          <a:off x="1313180" y="2453640"/>
          <a:ext cx="3093720" cy="584835"/>
        </a:xfrm>
        <a:prstGeom prst="wedgeRectCallout">
          <a:avLst>
            <a:gd name="adj1" fmla="val 60542"/>
            <a:gd name="adj2" fmla="val 2103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200">
              <a:solidFill>
                <a:srgbClr val="000000"/>
              </a:solidFill>
              <a:latin typeface="ＭＳ 明朝" panose="02020609040205080304" pitchFamily="17" charset="-128"/>
              <a:ea typeface="ＭＳ 明朝" panose="02020609040205080304" pitchFamily="17" charset="-128"/>
            </a:rPr>
            <a:t>申請書を市社協に提出する日に会長である方の氏名を記入してください。</a:t>
          </a:r>
        </a:p>
        <a:p>
          <a:pPr algn="l" rtl="0"/>
          <a:endParaRPr lang="zh-CN" altLang="en-US">
            <a:solidFill>
              <a:srgbClr val="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106680</xdr:colOff>
          <xdr:row>18</xdr:row>
          <xdr:rowOff>259080</xdr:rowOff>
        </xdr:from>
        <xdr:to>
          <xdr:col>4</xdr:col>
          <xdr:colOff>365760</xdr:colOff>
          <xdr:row>19</xdr:row>
          <xdr:rowOff>281940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20</xdr:row>
          <xdr:rowOff>30480</xdr:rowOff>
        </xdr:from>
        <xdr:to>
          <xdr:col>4</xdr:col>
          <xdr:colOff>381000</xdr:colOff>
          <xdr:row>20</xdr:row>
          <xdr:rowOff>274320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000-00003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21</xdr:row>
          <xdr:rowOff>22860</xdr:rowOff>
        </xdr:from>
        <xdr:to>
          <xdr:col>4</xdr:col>
          <xdr:colOff>388620</xdr:colOff>
          <xdr:row>21</xdr:row>
          <xdr:rowOff>266700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000-00003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22</xdr:row>
          <xdr:rowOff>7620</xdr:rowOff>
        </xdr:from>
        <xdr:to>
          <xdr:col>4</xdr:col>
          <xdr:colOff>381000</xdr:colOff>
          <xdr:row>22</xdr:row>
          <xdr:rowOff>251460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000-00003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twoCellAnchor editAs="oneCell">
    <xdr:from>
      <xdr:col>13</xdr:col>
      <xdr:colOff>76200</xdr:colOff>
      <xdr:row>1</xdr:row>
      <xdr:rowOff>76200</xdr:rowOff>
    </xdr:from>
    <xdr:to>
      <xdr:col>18</xdr:col>
      <xdr:colOff>253144</xdr:colOff>
      <xdr:row>3</xdr:row>
      <xdr:rowOff>171534</xdr:rowOff>
    </xdr:to>
    <xdr:sp macro="" textlink="">
      <xdr:nvSpPr>
        <xdr:cNvPr id="34" name="楕円 33">
          <a:extLst>
            <a:ext uri="{FF2B5EF4-FFF2-40B4-BE49-F238E27FC236}">
              <a16:creationId xmlns:a16="http://schemas.microsoft.com/office/drawing/2014/main" id="{00000000-0008-0000-0000-000022000000}"/>
            </a:ext>
          </a:extLst>
        </xdr:cNvPr>
        <xdr:cNvSpPr/>
      </xdr:nvSpPr>
      <xdr:spPr>
        <a:xfrm>
          <a:off x="5943600" y="281940"/>
          <a:ext cx="2036445" cy="529590"/>
        </a:xfrm>
        <a:prstGeom prst="ellipse">
          <a:avLst/>
        </a:prstGeom>
        <a:solidFill>
          <a:srgbClr val="FFFFFF"/>
        </a:solidFill>
        <a:ln w="28575" cap="flat" cmpd="sng">
          <a:solidFill>
            <a:srgbClr val="000000"/>
          </a:solidFill>
          <a:prstDash val="solid"/>
          <a:headEnd type="none" w="med" len="med"/>
          <a:tailEnd type="none" w="med" len="med"/>
        </a:ln>
      </xdr:spPr>
      <xdr:txBody>
        <a:bodyPr vertOverflow="clip" vert="horz" wrap="square" anchor="t" upright="1"/>
        <a:lstStyle/>
        <a:p>
          <a:pPr algn="l" rtl="0"/>
          <a:r>
            <a:rPr lang="ja-JP" altLang="en-US" sz="1600" b="1">
              <a:solidFill>
                <a:srgbClr val="000000"/>
              </a:solidFill>
              <a:latin typeface="ＭＳ 明朝" panose="02020609040205080304" pitchFamily="17" charset="-128"/>
              <a:ea typeface="ＭＳ 明朝" panose="02020609040205080304" pitchFamily="17" charset="-128"/>
            </a:rPr>
            <a:t>申請</a:t>
          </a:r>
          <a:r>
            <a:rPr lang="zh-CN" altLang="en-US" sz="1600" b="1">
              <a:solidFill>
                <a:srgbClr val="000000"/>
              </a:solidFill>
              <a:latin typeface="ＭＳ 明朝" panose="02020609040205080304" pitchFamily="17" charset="-128"/>
              <a:ea typeface="ＭＳ 明朝" panose="02020609040205080304" pitchFamily="17" charset="-128"/>
            </a:rPr>
            <a:t>書記入例</a:t>
          </a:r>
          <a:endParaRPr lang="zh-CN" altLang="en-US">
            <a:solidFill>
              <a:srgbClr val="00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160020</xdr:colOff>
          <xdr:row>34</xdr:row>
          <xdr:rowOff>76200</xdr:rowOff>
        </xdr:from>
        <xdr:to>
          <xdr:col>1</xdr:col>
          <xdr:colOff>358140</xdr:colOff>
          <xdr:row>34</xdr:row>
          <xdr:rowOff>312420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000-00003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35</xdr:row>
          <xdr:rowOff>60960</xdr:rowOff>
        </xdr:from>
        <xdr:to>
          <xdr:col>1</xdr:col>
          <xdr:colOff>441960</xdr:colOff>
          <xdr:row>35</xdr:row>
          <xdr:rowOff>304800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000-00003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36</xdr:row>
          <xdr:rowOff>45720</xdr:rowOff>
        </xdr:from>
        <xdr:to>
          <xdr:col>1</xdr:col>
          <xdr:colOff>441960</xdr:colOff>
          <xdr:row>36</xdr:row>
          <xdr:rowOff>289560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twoCellAnchor editAs="oneCell">
    <xdr:from>
      <xdr:col>11</xdr:col>
      <xdr:colOff>340658</xdr:colOff>
      <xdr:row>50</xdr:row>
      <xdr:rowOff>44823</xdr:rowOff>
    </xdr:from>
    <xdr:to>
      <xdr:col>20</xdr:col>
      <xdr:colOff>100930</xdr:colOff>
      <xdr:row>51</xdr:row>
      <xdr:rowOff>233082</xdr:rowOff>
    </xdr:to>
    <xdr:sp macro="" textlink="">
      <xdr:nvSpPr>
        <xdr:cNvPr id="36" name="四角形吹き出し 8">
          <a:extLst>
            <a:ext uri="{FF2B5EF4-FFF2-40B4-BE49-F238E27FC236}">
              <a16:creationId xmlns:a16="http://schemas.microsoft.com/office/drawing/2014/main" id="{00000000-0008-0000-0000-000024000000}"/>
            </a:ext>
          </a:extLst>
        </xdr:cNvPr>
        <xdr:cNvSpPr/>
      </xdr:nvSpPr>
      <xdr:spPr>
        <a:xfrm>
          <a:off x="5415280" y="17873345"/>
          <a:ext cx="3098165" cy="828675"/>
        </a:xfrm>
        <a:prstGeom prst="wedgeRectCallout">
          <a:avLst>
            <a:gd name="adj1" fmla="val -66860"/>
            <a:gd name="adj2" fmla="val -2153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r>
            <a:rPr lang="ja-JP" altLang="ja-JP" sz="1100" u="sng">
              <a:solidFill>
                <a:sysClr val="windowText" lastClr="000000"/>
              </a:solidFill>
              <a:effectLst/>
              <a:latin typeface="ＭＳ 明朝" panose="02020609040205080304" pitchFamily="17" charset="-128"/>
              <a:ea typeface="ＭＳ 明朝" panose="02020609040205080304" pitchFamily="17" charset="-128"/>
              <a:cs typeface="+mn-cs"/>
            </a:rPr>
            <a:t>「福祉の里」の減免利用は、１地区社協につき年１回までです。敬老会等の一般事業で「福祉の里」を減免利用していないか確認してください。</a:t>
          </a:r>
          <a:endParaRPr lang="ja-JP" altLang="ja-JP" sz="1100">
            <a:effectLst/>
            <a:latin typeface="+mn-lt"/>
            <a:ea typeface="+mn-ea"/>
            <a:cs typeface="+mn-cs"/>
          </a:endParaRPr>
        </a:p>
        <a:p>
          <a:pPr algn="l" rtl="0"/>
          <a:endParaRPr lang="zh-CN" altLang="en-US">
            <a:solidFill>
              <a:srgbClr val="000000"/>
            </a:solidFill>
          </a:endParaRPr>
        </a:p>
      </xdr:txBody>
    </xdr:sp>
    <xdr:clientData/>
  </xdr:twoCellAnchor>
  <xdr:twoCellAnchor editAs="oneCell">
    <xdr:from>
      <xdr:col>11</xdr:col>
      <xdr:colOff>304800</xdr:colOff>
      <xdr:row>79</xdr:row>
      <xdr:rowOff>53788</xdr:rowOff>
    </xdr:from>
    <xdr:to>
      <xdr:col>17</xdr:col>
      <xdr:colOff>86771</xdr:colOff>
      <xdr:row>79</xdr:row>
      <xdr:rowOff>537882</xdr:rowOff>
    </xdr:to>
    <xdr:sp macro="" textlink="">
      <xdr:nvSpPr>
        <xdr:cNvPr id="38" name="四角形吹き出し 4">
          <a:extLst>
            <a:ext uri="{FF2B5EF4-FFF2-40B4-BE49-F238E27FC236}">
              <a16:creationId xmlns:a16="http://schemas.microsoft.com/office/drawing/2014/main" id="{00000000-0008-0000-0000-000026000000}"/>
            </a:ext>
          </a:extLst>
        </xdr:cNvPr>
        <xdr:cNvSpPr/>
      </xdr:nvSpPr>
      <xdr:spPr>
        <a:xfrm>
          <a:off x="5379720" y="27132915"/>
          <a:ext cx="2091055" cy="484505"/>
        </a:xfrm>
        <a:prstGeom prst="wedgeRectCallout">
          <a:avLst>
            <a:gd name="adj1" fmla="val -76053"/>
            <a:gd name="adj2" fmla="val 11619"/>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基本額　</a:t>
          </a:r>
          <a:r>
            <a:rPr lang="en-US" altLang="ja-JP" sz="1400">
              <a:solidFill>
                <a:srgbClr val="000000"/>
              </a:solidFill>
              <a:latin typeface="ＭＳ 明朝" panose="02020609040205080304" pitchFamily="17" charset="-128"/>
              <a:ea typeface="ＭＳ 明朝" panose="02020609040205080304" pitchFamily="17" charset="-128"/>
            </a:rPr>
            <a:t>50,000</a:t>
          </a:r>
          <a:r>
            <a:rPr lang="ja-JP" altLang="en-US" sz="1400">
              <a:solidFill>
                <a:srgbClr val="000000"/>
              </a:solidFill>
              <a:latin typeface="ＭＳ 明朝" panose="02020609040205080304" pitchFamily="17" charset="-128"/>
              <a:ea typeface="ＭＳ 明朝" panose="02020609040205080304" pitchFamily="17" charset="-128"/>
            </a:rPr>
            <a:t>円</a:t>
          </a:r>
          <a:r>
            <a:rPr lang="en-US" altLang="ja-JP" sz="1400">
              <a:solidFill>
                <a:srgbClr val="000000"/>
              </a:solidFill>
              <a:latin typeface="ＭＳ 明朝" panose="02020609040205080304" pitchFamily="17" charset="-128"/>
              <a:ea typeface="ＭＳ 明朝" panose="02020609040205080304" pitchFamily="17" charset="-128"/>
            </a:rPr>
            <a:t>/</a:t>
          </a:r>
          <a:r>
            <a:rPr lang="ja-JP" altLang="en-US" sz="1400">
              <a:solidFill>
                <a:srgbClr val="000000"/>
              </a:solidFill>
              <a:latin typeface="ＭＳ 明朝" panose="02020609040205080304" pitchFamily="17" charset="-128"/>
              <a:ea typeface="ＭＳ 明朝" panose="02020609040205080304" pitchFamily="17" charset="-128"/>
            </a:rPr>
            <a:t>年</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304799</xdr:colOff>
      <xdr:row>80</xdr:row>
      <xdr:rowOff>528918</xdr:rowOff>
    </xdr:from>
    <xdr:to>
      <xdr:col>17</xdr:col>
      <xdr:colOff>221241</xdr:colOff>
      <xdr:row>81</xdr:row>
      <xdr:rowOff>466165</xdr:rowOff>
    </xdr:to>
    <xdr:sp macro="" textlink="">
      <xdr:nvSpPr>
        <xdr:cNvPr id="39" name="四角形吹き出し 4">
          <a:extLst>
            <a:ext uri="{FF2B5EF4-FFF2-40B4-BE49-F238E27FC236}">
              <a16:creationId xmlns:a16="http://schemas.microsoft.com/office/drawing/2014/main" id="{00000000-0008-0000-0000-000027000000}"/>
            </a:ext>
          </a:extLst>
        </xdr:cNvPr>
        <xdr:cNvSpPr/>
      </xdr:nvSpPr>
      <xdr:spPr>
        <a:xfrm>
          <a:off x="5379085" y="28156535"/>
          <a:ext cx="2226310" cy="486410"/>
        </a:xfrm>
        <a:prstGeom prst="wedgeRectCallout">
          <a:avLst>
            <a:gd name="adj1" fmla="val -76053"/>
            <a:gd name="adj2" fmla="val 11619"/>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会場使用料の年額の</a:t>
          </a:r>
          <a:r>
            <a:rPr lang="en-US" altLang="ja-JP" sz="1400">
              <a:solidFill>
                <a:srgbClr val="000000"/>
              </a:solidFill>
              <a:latin typeface="ＭＳ 明朝" panose="02020609040205080304" pitchFamily="17" charset="-128"/>
              <a:ea typeface="ＭＳ 明朝" panose="02020609040205080304" pitchFamily="17" charset="-128"/>
            </a:rPr>
            <a:t>1/2</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304799</xdr:colOff>
      <xdr:row>82</xdr:row>
      <xdr:rowOff>26894</xdr:rowOff>
    </xdr:from>
    <xdr:to>
      <xdr:col>21</xdr:col>
      <xdr:colOff>6089</xdr:colOff>
      <xdr:row>83</xdr:row>
      <xdr:rowOff>53788</xdr:rowOff>
    </xdr:to>
    <xdr:sp macro="" textlink="">
      <xdr:nvSpPr>
        <xdr:cNvPr id="40" name="四角形吹き出し 4">
          <a:extLst>
            <a:ext uri="{FF2B5EF4-FFF2-40B4-BE49-F238E27FC236}">
              <a16:creationId xmlns:a16="http://schemas.microsoft.com/office/drawing/2014/main" id="{00000000-0008-0000-0000-000028000000}"/>
            </a:ext>
          </a:extLst>
        </xdr:cNvPr>
        <xdr:cNvSpPr/>
      </xdr:nvSpPr>
      <xdr:spPr>
        <a:xfrm>
          <a:off x="5379085" y="28752165"/>
          <a:ext cx="3382645" cy="483870"/>
        </a:xfrm>
        <a:prstGeom prst="wedgeRectCallout">
          <a:avLst>
            <a:gd name="adj1" fmla="val -76053"/>
            <a:gd name="adj2" fmla="val 11619"/>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地区社協の負担金について記入します。</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313765</xdr:colOff>
      <xdr:row>83</xdr:row>
      <xdr:rowOff>412376</xdr:rowOff>
    </xdr:from>
    <xdr:to>
      <xdr:col>21</xdr:col>
      <xdr:colOff>15055</xdr:colOff>
      <xdr:row>85</xdr:row>
      <xdr:rowOff>430306</xdr:rowOff>
    </xdr:to>
    <xdr:sp macro="" textlink="">
      <xdr:nvSpPr>
        <xdr:cNvPr id="41" name="四角形吹き出し 4">
          <a:extLst>
            <a:ext uri="{FF2B5EF4-FFF2-40B4-BE49-F238E27FC236}">
              <a16:creationId xmlns:a16="http://schemas.microsoft.com/office/drawing/2014/main" id="{00000000-0008-0000-0000-000029000000}"/>
            </a:ext>
          </a:extLst>
        </xdr:cNvPr>
        <xdr:cNvSpPr/>
      </xdr:nvSpPr>
      <xdr:spPr>
        <a:xfrm>
          <a:off x="5388610" y="29594810"/>
          <a:ext cx="3382010" cy="932180"/>
        </a:xfrm>
        <a:prstGeom prst="wedgeRectCallout">
          <a:avLst>
            <a:gd name="adj1" fmla="val -73659"/>
            <a:gd name="adj2" fmla="val -857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市からの補助金、区や町内会からの補助金、また預金利息や寄付金等について記入します。</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9</xdr:col>
      <xdr:colOff>215153</xdr:colOff>
      <xdr:row>86</xdr:row>
      <xdr:rowOff>215153</xdr:rowOff>
    </xdr:from>
    <xdr:to>
      <xdr:col>17</xdr:col>
      <xdr:colOff>149524</xdr:colOff>
      <xdr:row>88</xdr:row>
      <xdr:rowOff>152400</xdr:rowOff>
    </xdr:to>
    <xdr:sp macro="" textlink="">
      <xdr:nvSpPr>
        <xdr:cNvPr id="2" name="四角形吹き出し 4">
          <a:extLst>
            <a:ext uri="{FF2B5EF4-FFF2-40B4-BE49-F238E27FC236}">
              <a16:creationId xmlns:a16="http://schemas.microsoft.com/office/drawing/2014/main" id="{00000000-0008-0000-0000-000002000000}"/>
            </a:ext>
          </a:extLst>
        </xdr:cNvPr>
        <xdr:cNvSpPr/>
      </xdr:nvSpPr>
      <xdr:spPr>
        <a:xfrm>
          <a:off x="4519930" y="30768925"/>
          <a:ext cx="3013710" cy="684530"/>
        </a:xfrm>
        <a:prstGeom prst="wedgeRectCallout">
          <a:avLst>
            <a:gd name="adj1" fmla="val 19510"/>
            <a:gd name="adj2" fmla="val 258539"/>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200">
              <a:solidFill>
                <a:srgbClr val="000000"/>
              </a:solidFill>
              <a:latin typeface="ＭＳ 明朝" panose="02020609040205080304" pitchFamily="17" charset="-128"/>
              <a:ea typeface="ＭＳ 明朝" panose="02020609040205080304" pitchFamily="17" charset="-128"/>
            </a:rPr>
            <a:t>地域食堂を申請している場合、調理食材、調味料等も計上が可能です。</a:t>
          </a:r>
          <a:endParaRPr lang="zh-CN" altLang="en-US" sz="12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4</xdr:col>
      <xdr:colOff>170329</xdr:colOff>
      <xdr:row>99</xdr:row>
      <xdr:rowOff>161364</xdr:rowOff>
    </xdr:from>
    <xdr:to>
      <xdr:col>11</xdr:col>
      <xdr:colOff>53787</xdr:colOff>
      <xdr:row>100</xdr:row>
      <xdr:rowOff>304800</xdr:rowOff>
    </xdr:to>
    <xdr:sp macro="" textlink="">
      <xdr:nvSpPr>
        <xdr:cNvPr id="3" name="四角形吹き出し 4">
          <a:extLst>
            <a:ext uri="{FF2B5EF4-FFF2-40B4-BE49-F238E27FC236}">
              <a16:creationId xmlns:a16="http://schemas.microsoft.com/office/drawing/2014/main" id="{00000000-0008-0000-0000-000003000000}"/>
            </a:ext>
          </a:extLst>
        </xdr:cNvPr>
        <xdr:cNvSpPr/>
      </xdr:nvSpPr>
      <xdr:spPr>
        <a:xfrm>
          <a:off x="2113280" y="36697285"/>
          <a:ext cx="3014980" cy="684530"/>
        </a:xfrm>
        <a:prstGeom prst="wedgeRectCallout">
          <a:avLst>
            <a:gd name="adj1" fmla="val -48645"/>
            <a:gd name="adj2" fmla="val 9801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収入と支出のそれぞれの合計額は同額になります。</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8</xdr:col>
      <xdr:colOff>555812</xdr:colOff>
      <xdr:row>39</xdr:row>
      <xdr:rowOff>89648</xdr:rowOff>
    </xdr:from>
    <xdr:to>
      <xdr:col>18</xdr:col>
      <xdr:colOff>35859</xdr:colOff>
      <xdr:row>41</xdr:row>
      <xdr:rowOff>215153</xdr:rowOff>
    </xdr:to>
    <xdr:sp macro="" textlink="">
      <xdr:nvSpPr>
        <xdr:cNvPr id="4" name="四角形吹き出し 8">
          <a:extLst>
            <a:ext uri="{FF2B5EF4-FFF2-40B4-BE49-F238E27FC236}">
              <a16:creationId xmlns:a16="http://schemas.microsoft.com/office/drawing/2014/main" id="{4C04EE22-1421-49B6-935B-677D665CF186}"/>
            </a:ext>
          </a:extLst>
        </xdr:cNvPr>
        <xdr:cNvSpPr/>
      </xdr:nvSpPr>
      <xdr:spPr>
        <a:xfrm>
          <a:off x="4249271" y="12783672"/>
          <a:ext cx="3505200" cy="502022"/>
        </a:xfrm>
        <a:prstGeom prst="wedgeRectCallout">
          <a:avLst>
            <a:gd name="adj1" fmla="val -61744"/>
            <a:gd name="adj2" fmla="val 233224"/>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200">
              <a:solidFill>
                <a:srgbClr val="000000"/>
              </a:solidFill>
              <a:latin typeface="ＭＳ 明朝" panose="02020609040205080304" pitchFamily="17" charset="-128"/>
              <a:ea typeface="ＭＳ 明朝" panose="02020609040205080304" pitchFamily="17" charset="-128"/>
            </a:rPr>
            <a:t>地域食堂を実施する場合、開催予定日も記入してください。</a:t>
          </a:r>
          <a:endParaRPr lang="zh-CN" altLang="en-US" sz="1200">
            <a:solidFill>
              <a:srgbClr val="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106680</xdr:colOff>
          <xdr:row>21</xdr:row>
          <xdr:rowOff>259080</xdr:rowOff>
        </xdr:from>
        <xdr:to>
          <xdr:col>4</xdr:col>
          <xdr:colOff>365760</xdr:colOff>
          <xdr:row>22</xdr:row>
          <xdr:rowOff>281940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23</xdr:row>
          <xdr:rowOff>30480</xdr:rowOff>
        </xdr:from>
        <xdr:to>
          <xdr:col>4</xdr:col>
          <xdr:colOff>381000</xdr:colOff>
          <xdr:row>23</xdr:row>
          <xdr:rowOff>274320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24</xdr:row>
          <xdr:rowOff>22860</xdr:rowOff>
        </xdr:from>
        <xdr:to>
          <xdr:col>4</xdr:col>
          <xdr:colOff>388620</xdr:colOff>
          <xdr:row>24</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7620</xdr:rowOff>
        </xdr:from>
        <xdr:to>
          <xdr:col>4</xdr:col>
          <xdr:colOff>381000</xdr:colOff>
          <xdr:row>25</xdr:row>
          <xdr:rowOff>251460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37</xdr:row>
          <xdr:rowOff>76200</xdr:rowOff>
        </xdr:from>
        <xdr:to>
          <xdr:col>1</xdr:col>
          <xdr:colOff>358140</xdr:colOff>
          <xdr:row>37</xdr:row>
          <xdr:rowOff>312420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38</xdr:row>
          <xdr:rowOff>60960</xdr:rowOff>
        </xdr:from>
        <xdr:to>
          <xdr:col>1</xdr:col>
          <xdr:colOff>441960</xdr:colOff>
          <xdr:row>38</xdr:row>
          <xdr:rowOff>304800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39</xdr:row>
          <xdr:rowOff>45720</xdr:rowOff>
        </xdr:from>
        <xdr:to>
          <xdr:col>1</xdr:col>
          <xdr:colOff>441960</xdr:colOff>
          <xdr:row>39</xdr:row>
          <xdr:rowOff>289560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15</xdr:col>
      <xdr:colOff>55275</xdr:colOff>
      <xdr:row>17</xdr:row>
      <xdr:rowOff>1324</xdr:rowOff>
    </xdr:from>
    <xdr:to>
      <xdr:col>21</xdr:col>
      <xdr:colOff>14423</xdr:colOff>
      <xdr:row>18</xdr:row>
      <xdr:rowOff>67597</xdr:rowOff>
    </xdr:to>
    <xdr:sp macro="" textlink="">
      <xdr:nvSpPr>
        <xdr:cNvPr id="2" name="四角形吹き出し 4">
          <a:extLst>
            <a:ext uri="{FF2B5EF4-FFF2-40B4-BE49-F238E27FC236}">
              <a16:creationId xmlns:a16="http://schemas.microsoft.com/office/drawing/2014/main" id="{00000000-0008-0000-0200-000002000000}"/>
            </a:ext>
          </a:extLst>
        </xdr:cNvPr>
        <xdr:cNvSpPr/>
      </xdr:nvSpPr>
      <xdr:spPr>
        <a:xfrm>
          <a:off x="6760845" y="4921885"/>
          <a:ext cx="2016125" cy="424180"/>
        </a:xfrm>
        <a:prstGeom prst="wedgeRectCallout">
          <a:avLst>
            <a:gd name="adj1" fmla="val 5400"/>
            <a:gd name="adj2" fmla="val -172621"/>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200">
              <a:solidFill>
                <a:srgbClr val="000000"/>
              </a:solidFill>
              <a:latin typeface="ＭＳ 明朝" panose="02020609040205080304" pitchFamily="17" charset="-128"/>
              <a:ea typeface="ＭＳ 明朝" panose="02020609040205080304" pitchFamily="17" charset="-128"/>
            </a:rPr>
            <a:t>印鑑は必要ありません。</a:t>
          </a:r>
        </a:p>
        <a:p>
          <a:pPr algn="l" rtl="0"/>
          <a:endParaRPr lang="zh-CN" altLang="en-US">
            <a:solidFill>
              <a:srgbClr val="000000"/>
            </a:solidFill>
          </a:endParaRPr>
        </a:p>
      </xdr:txBody>
    </xdr:sp>
    <xdr:clientData/>
  </xdr:twoCellAnchor>
  <xdr:twoCellAnchor editAs="oneCell">
    <xdr:from>
      <xdr:col>7</xdr:col>
      <xdr:colOff>2650</xdr:colOff>
      <xdr:row>1</xdr:row>
      <xdr:rowOff>175260</xdr:rowOff>
    </xdr:from>
    <xdr:to>
      <xdr:col>11</xdr:col>
      <xdr:colOff>102235</xdr:colOff>
      <xdr:row>4</xdr:row>
      <xdr:rowOff>159689</xdr:rowOff>
    </xdr:to>
    <xdr:sp macro="" textlink="">
      <xdr:nvSpPr>
        <xdr:cNvPr id="3" name="四角形吹き出し 7">
          <a:extLst>
            <a:ext uri="{FF2B5EF4-FFF2-40B4-BE49-F238E27FC236}">
              <a16:creationId xmlns:a16="http://schemas.microsoft.com/office/drawing/2014/main" id="{00000000-0008-0000-0200-000003000000}"/>
            </a:ext>
          </a:extLst>
        </xdr:cNvPr>
        <xdr:cNvSpPr/>
      </xdr:nvSpPr>
      <xdr:spPr>
        <a:xfrm>
          <a:off x="3248660" y="381000"/>
          <a:ext cx="1928495" cy="660400"/>
        </a:xfrm>
        <a:prstGeom prst="wedgeRectCallout">
          <a:avLst>
            <a:gd name="adj1" fmla="val 68357"/>
            <a:gd name="adj2" fmla="val 3614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200">
              <a:solidFill>
                <a:srgbClr val="000000"/>
              </a:solidFill>
              <a:latin typeface="ＭＳ 明朝" panose="02020609040205080304" pitchFamily="17" charset="-128"/>
              <a:ea typeface="ＭＳ 明朝" panose="02020609040205080304" pitchFamily="17" charset="-128"/>
            </a:rPr>
            <a:t>市社協への提出日を記入してください。</a:t>
          </a:r>
        </a:p>
        <a:p>
          <a:pPr algn="l" rtl="0"/>
          <a:endParaRPr lang="zh-CN" altLang="en-US">
            <a:solidFill>
              <a:srgbClr val="000000"/>
            </a:solidFill>
          </a:endParaRPr>
        </a:p>
      </xdr:txBody>
    </xdr:sp>
    <xdr:clientData/>
  </xdr:twoCellAnchor>
  <xdr:twoCellAnchor editAs="oneCell">
    <xdr:from>
      <xdr:col>2</xdr:col>
      <xdr:colOff>589723</xdr:colOff>
      <xdr:row>12</xdr:row>
      <xdr:rowOff>26784</xdr:rowOff>
    </xdr:from>
    <xdr:to>
      <xdr:col>9</xdr:col>
      <xdr:colOff>101859</xdr:colOff>
      <xdr:row>13</xdr:row>
      <xdr:rowOff>273174</xdr:rowOff>
    </xdr:to>
    <xdr:sp macro="" textlink="">
      <xdr:nvSpPr>
        <xdr:cNvPr id="4" name="四角形吹き出し 8">
          <a:extLst>
            <a:ext uri="{FF2B5EF4-FFF2-40B4-BE49-F238E27FC236}">
              <a16:creationId xmlns:a16="http://schemas.microsoft.com/office/drawing/2014/main" id="{00000000-0008-0000-0200-000004000000}"/>
            </a:ext>
          </a:extLst>
        </xdr:cNvPr>
        <xdr:cNvSpPr/>
      </xdr:nvSpPr>
      <xdr:spPr>
        <a:xfrm>
          <a:off x="1313180" y="3293745"/>
          <a:ext cx="3093720" cy="581660"/>
        </a:xfrm>
        <a:prstGeom prst="wedgeRectCallout">
          <a:avLst>
            <a:gd name="adj1" fmla="val 60542"/>
            <a:gd name="adj2" fmla="val 2103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200">
              <a:solidFill>
                <a:srgbClr val="000000"/>
              </a:solidFill>
              <a:latin typeface="ＭＳ 明朝" panose="02020609040205080304" pitchFamily="17" charset="-128"/>
              <a:ea typeface="ＭＳ 明朝" panose="02020609040205080304" pitchFamily="17" charset="-128"/>
            </a:rPr>
            <a:t>申請書を市社協に提出する日に会長である方の氏名を記入してください。</a:t>
          </a:r>
        </a:p>
        <a:p>
          <a:pPr algn="l" rtl="0"/>
          <a:endParaRPr lang="zh-CN" altLang="en-US">
            <a:solidFill>
              <a:srgbClr val="000000"/>
            </a:solidFill>
          </a:endParaRPr>
        </a:p>
      </xdr:txBody>
    </xdr:sp>
    <xdr:clientData/>
  </xdr:twoCellAnchor>
  <xdr:twoCellAnchor editAs="oneCell">
    <xdr:from>
      <xdr:col>13</xdr:col>
      <xdr:colOff>201706</xdr:colOff>
      <xdr:row>0</xdr:row>
      <xdr:rowOff>201705</xdr:rowOff>
    </xdr:from>
    <xdr:to>
      <xdr:col>19</xdr:col>
      <xdr:colOff>31903</xdr:colOff>
      <xdr:row>3</xdr:row>
      <xdr:rowOff>90851</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6068695" y="201295"/>
          <a:ext cx="2040255" cy="529590"/>
        </a:xfrm>
        <a:prstGeom prst="ellipse">
          <a:avLst/>
        </a:prstGeom>
        <a:solidFill>
          <a:srgbClr val="FFFFFF"/>
        </a:solidFill>
        <a:ln w="28575" cap="flat" cmpd="sng">
          <a:solidFill>
            <a:srgbClr val="000000"/>
          </a:solidFill>
          <a:prstDash val="solid"/>
          <a:headEnd type="none" w="med" len="med"/>
          <a:tailEnd type="none" w="med" len="med"/>
        </a:ln>
      </xdr:spPr>
      <xdr:txBody>
        <a:bodyPr vertOverflow="clip" vert="horz" wrap="square" anchor="t" upright="1"/>
        <a:lstStyle/>
        <a:p>
          <a:pPr algn="l" rtl="0"/>
          <a:r>
            <a:rPr lang="ja-JP" altLang="en-US" sz="1600" b="1">
              <a:solidFill>
                <a:srgbClr val="000000"/>
              </a:solidFill>
              <a:latin typeface="ＭＳ 明朝" panose="02020609040205080304" pitchFamily="17" charset="-128"/>
              <a:ea typeface="ＭＳ 明朝" panose="02020609040205080304" pitchFamily="17" charset="-128"/>
            </a:rPr>
            <a:t>報告</a:t>
          </a:r>
          <a:r>
            <a:rPr lang="zh-CN" altLang="en-US" sz="1600" b="1">
              <a:solidFill>
                <a:srgbClr val="000000"/>
              </a:solidFill>
              <a:latin typeface="ＭＳ 明朝" panose="02020609040205080304" pitchFamily="17" charset="-128"/>
              <a:ea typeface="ＭＳ 明朝" panose="02020609040205080304" pitchFamily="17" charset="-128"/>
            </a:rPr>
            <a:t>書記入例</a:t>
          </a:r>
          <a:endParaRPr lang="zh-CN" altLang="en-US">
            <a:solidFill>
              <a:srgbClr val="000000"/>
            </a:solidFill>
          </a:endParaRPr>
        </a:p>
      </xdr:txBody>
    </xdr:sp>
    <xdr:clientData/>
  </xdr:twoCellAnchor>
  <xdr:twoCellAnchor editAs="oneCell">
    <xdr:from>
      <xdr:col>10</xdr:col>
      <xdr:colOff>396891</xdr:colOff>
      <xdr:row>52</xdr:row>
      <xdr:rowOff>170329</xdr:rowOff>
    </xdr:from>
    <xdr:to>
      <xdr:col>19</xdr:col>
      <xdr:colOff>61428</xdr:colOff>
      <xdr:row>54</xdr:row>
      <xdr:rowOff>303169</xdr:rowOff>
    </xdr:to>
    <xdr:sp macro="" textlink="">
      <xdr:nvSpPr>
        <xdr:cNvPr id="6" name="四角形吹き出し 8">
          <a:extLst>
            <a:ext uri="{FF2B5EF4-FFF2-40B4-BE49-F238E27FC236}">
              <a16:creationId xmlns:a16="http://schemas.microsoft.com/office/drawing/2014/main" id="{00000000-0008-0000-0200-000006000000}"/>
            </a:ext>
          </a:extLst>
        </xdr:cNvPr>
        <xdr:cNvSpPr/>
      </xdr:nvSpPr>
      <xdr:spPr>
        <a:xfrm>
          <a:off x="5045075" y="18642965"/>
          <a:ext cx="3093085" cy="833755"/>
        </a:xfrm>
        <a:prstGeom prst="wedgeRectCallout">
          <a:avLst>
            <a:gd name="adj1" fmla="val -66860"/>
            <a:gd name="adj2" fmla="val -2153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r>
            <a:rPr lang="ja-JP" altLang="ja-JP" sz="1100" u="sng">
              <a:solidFill>
                <a:sysClr val="windowText" lastClr="000000"/>
              </a:solidFill>
              <a:effectLst/>
              <a:latin typeface="ＭＳ 明朝" panose="02020609040205080304" pitchFamily="17" charset="-128"/>
              <a:ea typeface="ＭＳ 明朝" panose="02020609040205080304" pitchFamily="17" charset="-128"/>
              <a:cs typeface="+mn-cs"/>
            </a:rPr>
            <a:t>「福祉の里」の減免利用は、１地区社協につき年１回までです。敬老会等の一般事業で「福祉の里」を減免利用していないか確認してください。</a:t>
          </a:r>
          <a:endParaRPr lang="ja-JP" altLang="ja-JP" sz="1100">
            <a:effectLst/>
            <a:latin typeface="+mn-lt"/>
            <a:ea typeface="+mn-ea"/>
            <a:cs typeface="+mn-cs"/>
          </a:endParaRPr>
        </a:p>
        <a:p>
          <a:pPr algn="l" rtl="0"/>
          <a:endParaRPr lang="zh-CN" altLang="en-US">
            <a:solidFill>
              <a:srgbClr val="000000"/>
            </a:solidFill>
          </a:endParaRPr>
        </a:p>
      </xdr:txBody>
    </xdr:sp>
    <xdr:clientData/>
  </xdr:twoCellAnchor>
  <xdr:twoCellAnchor editAs="oneCell">
    <xdr:from>
      <xdr:col>12</xdr:col>
      <xdr:colOff>80683</xdr:colOff>
      <xdr:row>81</xdr:row>
      <xdr:rowOff>62752</xdr:rowOff>
    </xdr:from>
    <xdr:to>
      <xdr:col>19</xdr:col>
      <xdr:colOff>160550</xdr:colOff>
      <xdr:row>82</xdr:row>
      <xdr:rowOff>229712</xdr:rowOff>
    </xdr:to>
    <xdr:sp macro="" textlink="">
      <xdr:nvSpPr>
        <xdr:cNvPr id="7" name="四角形吹き出し 4">
          <a:extLst>
            <a:ext uri="{FF2B5EF4-FFF2-40B4-BE49-F238E27FC236}">
              <a16:creationId xmlns:a16="http://schemas.microsoft.com/office/drawing/2014/main" id="{00000000-0008-0000-0200-000007000000}"/>
            </a:ext>
          </a:extLst>
        </xdr:cNvPr>
        <xdr:cNvSpPr/>
      </xdr:nvSpPr>
      <xdr:spPr>
        <a:xfrm>
          <a:off x="5605145" y="27346275"/>
          <a:ext cx="2632075" cy="675005"/>
        </a:xfrm>
        <a:prstGeom prst="wedgeRectCallout">
          <a:avLst>
            <a:gd name="adj1" fmla="val -76053"/>
            <a:gd name="adj2" fmla="val 11619"/>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実際に助成金として振り込まれた額を入力します。</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304799</xdr:colOff>
      <xdr:row>84</xdr:row>
      <xdr:rowOff>26894</xdr:rowOff>
    </xdr:from>
    <xdr:to>
      <xdr:col>21</xdr:col>
      <xdr:colOff>0</xdr:colOff>
      <xdr:row>85</xdr:row>
      <xdr:rowOff>2988</xdr:rowOff>
    </xdr:to>
    <xdr:sp macro="" textlink="">
      <xdr:nvSpPr>
        <xdr:cNvPr id="9" name="四角形吹き出し 4">
          <a:extLst>
            <a:ext uri="{FF2B5EF4-FFF2-40B4-BE49-F238E27FC236}">
              <a16:creationId xmlns:a16="http://schemas.microsoft.com/office/drawing/2014/main" id="{00000000-0008-0000-0200-000009000000}"/>
            </a:ext>
          </a:extLst>
        </xdr:cNvPr>
        <xdr:cNvSpPr/>
      </xdr:nvSpPr>
      <xdr:spPr>
        <a:xfrm>
          <a:off x="5379085" y="28834715"/>
          <a:ext cx="3383915" cy="483870"/>
        </a:xfrm>
        <a:prstGeom prst="wedgeRectCallout">
          <a:avLst>
            <a:gd name="adj1" fmla="val -76053"/>
            <a:gd name="adj2" fmla="val 11619"/>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地区社協の負担金について記入します。</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313765</xdr:colOff>
      <xdr:row>85</xdr:row>
      <xdr:rowOff>412376</xdr:rowOff>
    </xdr:from>
    <xdr:to>
      <xdr:col>21</xdr:col>
      <xdr:colOff>8966</xdr:colOff>
      <xdr:row>87</xdr:row>
      <xdr:rowOff>328706</xdr:rowOff>
    </xdr:to>
    <xdr:sp macro="" textlink="">
      <xdr:nvSpPr>
        <xdr:cNvPr id="10" name="四角形吹き出し 4">
          <a:extLst>
            <a:ext uri="{FF2B5EF4-FFF2-40B4-BE49-F238E27FC236}">
              <a16:creationId xmlns:a16="http://schemas.microsoft.com/office/drawing/2014/main" id="{00000000-0008-0000-0200-00000A000000}"/>
            </a:ext>
          </a:extLst>
        </xdr:cNvPr>
        <xdr:cNvSpPr/>
      </xdr:nvSpPr>
      <xdr:spPr>
        <a:xfrm>
          <a:off x="5388610" y="29728160"/>
          <a:ext cx="3383280" cy="932180"/>
        </a:xfrm>
        <a:prstGeom prst="wedgeRectCallout">
          <a:avLst>
            <a:gd name="adj1" fmla="val -73659"/>
            <a:gd name="adj2" fmla="val -857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400">
              <a:solidFill>
                <a:srgbClr val="000000"/>
              </a:solidFill>
              <a:latin typeface="ＭＳ 明朝" panose="02020609040205080304" pitchFamily="17" charset="-128"/>
              <a:ea typeface="ＭＳ 明朝" panose="02020609040205080304" pitchFamily="17" charset="-128"/>
            </a:rPr>
            <a:t>市からの補助金、区や町内会からの補助金、また預金利息や寄付金等について記入します。</a:t>
          </a:r>
          <a:endParaRPr lang="zh-CN" altLang="en-US" sz="1400">
            <a:solidFill>
              <a:srgbClr val="000000"/>
            </a:solidFill>
            <a:latin typeface="ＭＳ 明朝" panose="02020609040205080304" pitchFamily="17" charset="-128"/>
            <a:ea typeface="ＭＳ 明朝" panose="02020609040205080304" pitchFamily="17" charset="-128"/>
          </a:endParaRPr>
        </a:p>
      </xdr:txBody>
    </xdr:sp>
    <xdr:clientData/>
  </xdr:twoCellAnchor>
  <xdr:oneCellAnchor>
    <xdr:from>
      <xdr:col>11</xdr:col>
      <xdr:colOff>353344</xdr:colOff>
      <xdr:row>93</xdr:row>
      <xdr:rowOff>80681</xdr:rowOff>
    </xdr:from>
    <xdr:ext cx="3182471" cy="3012142"/>
    <xdr:sp macro="" textlink="">
      <xdr:nvSpPr>
        <xdr:cNvPr id="17" name="四角形吹き出し 4">
          <a:extLst>
            <a:ext uri="{FF2B5EF4-FFF2-40B4-BE49-F238E27FC236}">
              <a16:creationId xmlns:a16="http://schemas.microsoft.com/office/drawing/2014/main" id="{00000000-0008-0000-0200-000011000000}"/>
            </a:ext>
          </a:extLst>
        </xdr:cNvPr>
        <xdr:cNvSpPr/>
      </xdr:nvSpPr>
      <xdr:spPr>
        <a:xfrm>
          <a:off x="5427980" y="32355155"/>
          <a:ext cx="3182620" cy="3011805"/>
        </a:xfrm>
        <a:prstGeom prst="wedgeRectCallout">
          <a:avLst>
            <a:gd name="adj1" fmla="val 9690"/>
            <a:gd name="adj2" fmla="val 84215"/>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精算の手順</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en-US" altLang="ja-JP" sz="1100" u="sng">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P29 Q23</a:t>
          </a:r>
          <a:r>
            <a:rPr lang="ja-JP" altLang="ja-JP" sz="1100" u="sng">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参照</a:t>
          </a:r>
          <a:endPar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①基本額の返還はありません。</a:t>
          </a:r>
        </a:p>
        <a:p>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②会場使用料補助加算額について</a:t>
          </a:r>
        </a:p>
        <a:p>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10,000-</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18,000</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1/2</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en-US" altLang="ja-JP" sz="1100" u="sng">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1,000</a:t>
          </a:r>
          <a:r>
            <a:rPr lang="ja-JP" altLang="ja-JP" sz="1100" u="sng">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円返還</a:t>
          </a:r>
          <a:endPar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③助成対象経費の総額と精算後の助成金の差額について</a:t>
          </a:r>
        </a:p>
        <a:p>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助成対象経費の</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64,000</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円が清算後の助成金</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59,000</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円（基本額</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50,000</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円</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会場使用料補助加算額</a:t>
          </a:r>
          <a:r>
            <a:rPr lang="en-US"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9,000</a:t>
          </a:r>
          <a:r>
            <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円）を上回るため返還はありません。</a:t>
          </a:r>
        </a:p>
        <a:p>
          <a:r>
            <a:rPr lang="en-US" altLang="ja-JP" sz="1100" u="none" strike="noStrike">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r>
            <a:rPr lang="ja-JP" altLang="ja-JP" sz="1100" u="dbl">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よって、助成金の返還は</a:t>
          </a:r>
          <a:r>
            <a:rPr lang="en-US" altLang="ja-JP" sz="1100" b="1" u="dbl">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1,000</a:t>
          </a:r>
          <a:r>
            <a:rPr lang="ja-JP" altLang="ja-JP" sz="1100" b="1" u="dbl">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円</a:t>
          </a:r>
          <a:r>
            <a:rPr lang="ja-JP" altLang="ja-JP" sz="1100" u="dbl">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となります。</a:t>
          </a:r>
          <a:endPar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r>
            <a:rPr lang="en-US" altLang="ja-JP" sz="1100" u="none" strike="noStrike">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ja-JP" altLang="ja-JP" sz="1100">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r>
            <a:rPr lang="ja-JP" altLang="ja-JP" sz="1100" u="dbl">
              <a:solidFill>
                <a:sysClr val="windowText" lastClr="000000"/>
              </a:solidFill>
              <a:effectLst/>
              <a:latin typeface="ＭＳ 明朝" panose="02020609040205080304" pitchFamily="17" charset="-128"/>
              <a:ea typeface="ＭＳ 明朝" panose="02020609040205080304" pitchFamily="17" charset="-128"/>
              <a:cs typeface="ＭＳ 明朝" panose="02020609040205080304" pitchFamily="17" charset="-128"/>
            </a:rPr>
            <a:t>※助成金に余剰が出た場合で、全額返還を希望される場合は、計算式に関係なく全額返還することも可能です。</a:t>
          </a:r>
        </a:p>
      </xdr:txBody>
    </xdr:sp>
    <xdr:clientData/>
  </xdr:oneCellAnchor>
  <xdr:twoCellAnchor>
    <xdr:from>
      <xdr:col>10</xdr:col>
      <xdr:colOff>89647</xdr:colOff>
      <xdr:row>81</xdr:row>
      <xdr:rowOff>80682</xdr:rowOff>
    </xdr:from>
    <xdr:to>
      <xdr:col>10</xdr:col>
      <xdr:colOff>298939</xdr:colOff>
      <xdr:row>83</xdr:row>
      <xdr:rowOff>502023</xdr:rowOff>
    </xdr:to>
    <xdr:sp macro="" textlink="">
      <xdr:nvSpPr>
        <xdr:cNvPr id="18" name="右中かっこ 17">
          <a:extLst>
            <a:ext uri="{FF2B5EF4-FFF2-40B4-BE49-F238E27FC236}">
              <a16:creationId xmlns:a16="http://schemas.microsoft.com/office/drawing/2014/main" id="{00000000-0008-0000-0200-000012000000}"/>
            </a:ext>
          </a:extLst>
        </xdr:cNvPr>
        <xdr:cNvSpPr/>
      </xdr:nvSpPr>
      <xdr:spPr>
        <a:xfrm>
          <a:off x="4737735" y="27364690"/>
          <a:ext cx="208915" cy="1437005"/>
        </a:xfrm>
        <a:prstGeom prst="righ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143434</xdr:colOff>
      <xdr:row>110</xdr:row>
      <xdr:rowOff>26894</xdr:rowOff>
    </xdr:from>
    <xdr:to>
      <xdr:col>14</xdr:col>
      <xdr:colOff>286870</xdr:colOff>
      <xdr:row>110</xdr:row>
      <xdr:rowOff>179294</xdr:rowOff>
    </xdr:to>
    <xdr:sp macro="" textlink="">
      <xdr:nvSpPr>
        <xdr:cNvPr id="8" name="矢印: 左 11">
          <a:extLst>
            <a:ext uri="{FF2B5EF4-FFF2-40B4-BE49-F238E27FC236}">
              <a16:creationId xmlns:a16="http://schemas.microsoft.com/office/drawing/2014/main" id="{00000000-0008-0000-0200-000008000000}"/>
            </a:ext>
          </a:extLst>
        </xdr:cNvPr>
        <xdr:cNvSpPr/>
      </xdr:nvSpPr>
      <xdr:spPr>
        <a:xfrm>
          <a:off x="2939415" y="38879780"/>
          <a:ext cx="3633470" cy="152400"/>
        </a:xfrm>
        <a:prstGeom prst="lef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editAs="oneCell">
    <xdr:from>
      <xdr:col>10</xdr:col>
      <xdr:colOff>71718</xdr:colOff>
      <xdr:row>34</xdr:row>
      <xdr:rowOff>125506</xdr:rowOff>
    </xdr:from>
    <xdr:to>
      <xdr:col>19</xdr:col>
      <xdr:colOff>152401</xdr:colOff>
      <xdr:row>37</xdr:row>
      <xdr:rowOff>26894</xdr:rowOff>
    </xdr:to>
    <xdr:sp macro="" textlink="">
      <xdr:nvSpPr>
        <xdr:cNvPr id="11" name="四角形吹き出し 8">
          <a:extLst>
            <a:ext uri="{FF2B5EF4-FFF2-40B4-BE49-F238E27FC236}">
              <a16:creationId xmlns:a16="http://schemas.microsoft.com/office/drawing/2014/main" id="{F2CB41FC-8890-4CBC-B15D-9032DB9A8C37}"/>
            </a:ext>
          </a:extLst>
        </xdr:cNvPr>
        <xdr:cNvSpPr/>
      </xdr:nvSpPr>
      <xdr:spPr>
        <a:xfrm>
          <a:off x="4715436" y="12927106"/>
          <a:ext cx="3505200" cy="519953"/>
        </a:xfrm>
        <a:prstGeom prst="wedgeRectCallout">
          <a:avLst>
            <a:gd name="adj1" fmla="val -41540"/>
            <a:gd name="adj2" fmla="val 14274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ja-JP" altLang="en-US" sz="1200">
              <a:solidFill>
                <a:srgbClr val="000000"/>
              </a:solidFill>
              <a:latin typeface="ＭＳ 明朝" panose="02020609040205080304" pitchFamily="17" charset="-128"/>
              <a:ea typeface="ＭＳ 明朝" panose="02020609040205080304" pitchFamily="17" charset="-128"/>
            </a:rPr>
            <a:t>地域食堂を開催した日は必ずその旨記入してください。</a:t>
          </a:r>
          <a:endParaRPr lang="zh-CN" altLang="en-US" sz="1200">
            <a:solidFill>
              <a:srgbClr val="000000"/>
            </a:solidFill>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151765</xdr:colOff>
      <xdr:row>115</xdr:row>
      <xdr:rowOff>196215</xdr:rowOff>
    </xdr:from>
    <xdr:to>
      <xdr:col>14</xdr:col>
      <xdr:colOff>295201</xdr:colOff>
      <xdr:row>116</xdr:row>
      <xdr:rowOff>5715</xdr:rowOff>
    </xdr:to>
    <xdr:sp macro="" textlink="">
      <xdr:nvSpPr>
        <xdr:cNvPr id="12" name="矢印: 左 11">
          <a:extLst>
            <a:ext uri="{FF2B5EF4-FFF2-40B4-BE49-F238E27FC236}">
              <a16:creationId xmlns:a16="http://schemas.microsoft.com/office/drawing/2014/main" id="{00000000-0008-0000-0300-00000C000000}"/>
            </a:ext>
          </a:extLst>
        </xdr:cNvPr>
        <xdr:cNvSpPr/>
      </xdr:nvSpPr>
      <xdr:spPr>
        <a:xfrm>
          <a:off x="2948305" y="39084885"/>
          <a:ext cx="3632835" cy="152400"/>
        </a:xfrm>
        <a:prstGeom prst="lef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omments" Target="../comments1.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134"/>
  <sheetViews>
    <sheetView showGridLines="0" topLeftCell="A85" zoomScale="85" zoomScaleNormal="85" workbookViewId="0">
      <selection activeCell="D92" sqref="D92:E92"/>
    </sheetView>
  </sheetViews>
  <sheetFormatPr defaultColWidth="8.88671875" defaultRowHeight="13.2"/>
  <cols>
    <col min="1" max="1" width="1.77734375" customWidth="1"/>
    <col min="2" max="2" width="8.77734375" customWidth="1"/>
    <col min="3" max="3" width="8.6640625" customWidth="1"/>
    <col min="4" max="4" width="9.109375" customWidth="1"/>
    <col min="5" max="5" width="5.88671875" customWidth="1"/>
    <col min="6" max="8" width="6.5546875" customWidth="1"/>
    <col min="10" max="10" width="5" customWidth="1"/>
    <col min="11" max="11" width="6.21875" customWidth="1"/>
    <col min="12" max="12" width="6.5546875" customWidth="1"/>
    <col min="13" max="13" width="5" customWidth="1"/>
    <col min="14" max="14" width="6.109375" customWidth="1"/>
    <col min="15" max="15" width="6" customWidth="1"/>
    <col min="16" max="21" width="5" customWidth="1"/>
    <col min="22" max="22" width="1.44140625" customWidth="1"/>
  </cols>
  <sheetData>
    <row r="1" spans="2:21" ht="16.2">
      <c r="I1" s="68" t="s">
        <v>0</v>
      </c>
    </row>
    <row r="2" spans="2:21" ht="21" customHeight="1">
      <c r="B2" s="26" t="s">
        <v>1</v>
      </c>
      <c r="C2" s="1"/>
      <c r="D2" s="1"/>
      <c r="E2" s="1"/>
      <c r="F2" s="1"/>
      <c r="G2" s="1"/>
      <c r="H2" s="1"/>
      <c r="I2" s="1"/>
      <c r="J2" s="1"/>
      <c r="K2" s="1"/>
      <c r="L2" s="1"/>
      <c r="M2" s="1"/>
      <c r="N2" s="1"/>
      <c r="O2" s="1"/>
      <c r="P2" s="1"/>
      <c r="Q2" s="1"/>
      <c r="R2" s="1"/>
      <c r="S2" s="1"/>
      <c r="T2" s="1"/>
      <c r="U2" s="1"/>
    </row>
    <row r="3" spans="2:21" ht="13.2" customHeight="1">
      <c r="B3" s="3"/>
      <c r="C3" s="1"/>
      <c r="D3" s="1"/>
      <c r="E3" s="1"/>
      <c r="F3" s="1"/>
      <c r="G3" s="1"/>
      <c r="H3" s="1"/>
      <c r="I3" s="1"/>
      <c r="J3" s="1"/>
      <c r="K3" s="1"/>
      <c r="L3" s="1"/>
      <c r="M3" s="1"/>
      <c r="N3" s="1"/>
      <c r="O3" s="1"/>
      <c r="P3" s="1"/>
      <c r="Q3" s="1"/>
      <c r="R3" s="1"/>
      <c r="S3" s="1"/>
      <c r="T3" s="1"/>
      <c r="U3" s="1"/>
    </row>
    <row r="4" spans="2:21" ht="19.05" customHeight="1">
      <c r="B4" s="3"/>
      <c r="C4" s="1"/>
      <c r="D4" s="4"/>
      <c r="E4" s="1"/>
      <c r="F4" s="1"/>
      <c r="G4" s="1"/>
      <c r="H4" s="1"/>
      <c r="I4" s="1"/>
      <c r="J4" s="1"/>
      <c r="K4" s="1"/>
      <c r="L4" s="1"/>
      <c r="M4" s="1"/>
      <c r="N4" s="1"/>
      <c r="O4" s="1"/>
      <c r="P4" s="1"/>
      <c r="Q4" s="1"/>
      <c r="R4" s="1"/>
      <c r="S4" s="1"/>
      <c r="T4" s="1"/>
      <c r="U4" s="1"/>
    </row>
    <row r="5" spans="2:21" ht="19.05" customHeight="1">
      <c r="B5" s="3"/>
      <c r="C5" s="1"/>
      <c r="D5" s="4"/>
      <c r="E5" s="1"/>
      <c r="F5" s="1"/>
      <c r="G5" s="1"/>
      <c r="H5" s="1"/>
      <c r="I5" s="1"/>
      <c r="J5" s="1"/>
      <c r="K5" s="1"/>
      <c r="L5" s="1"/>
      <c r="N5" s="24" t="s">
        <v>2</v>
      </c>
      <c r="O5" s="70"/>
      <c r="P5" s="25" t="s">
        <v>3</v>
      </c>
      <c r="Q5" s="12"/>
      <c r="R5" s="25" t="s">
        <v>4</v>
      </c>
      <c r="S5" s="12"/>
      <c r="T5" s="25" t="s">
        <v>5</v>
      </c>
    </row>
    <row r="6" spans="2:21" ht="19.05" customHeight="1">
      <c r="B6" s="3"/>
      <c r="C6" s="1"/>
      <c r="D6" s="4"/>
      <c r="E6" s="1"/>
      <c r="F6" s="1"/>
      <c r="G6" s="1"/>
      <c r="H6" s="1"/>
      <c r="I6" s="1"/>
      <c r="J6" s="1"/>
      <c r="K6" s="1"/>
      <c r="L6" s="1"/>
      <c r="M6" s="24"/>
      <c r="N6" s="70"/>
      <c r="O6" s="25"/>
      <c r="P6" s="12"/>
      <c r="Q6" s="25"/>
      <c r="R6" s="12"/>
      <c r="S6" s="25"/>
      <c r="T6" s="25"/>
    </row>
    <row r="7" spans="2:21" ht="26.4" customHeight="1">
      <c r="B7" s="3"/>
      <c r="C7" s="1"/>
      <c r="F7" s="4" t="s">
        <v>6</v>
      </c>
      <c r="G7" s="1"/>
      <c r="H7" s="1"/>
      <c r="I7" s="1"/>
      <c r="J7" s="1"/>
      <c r="K7" s="1"/>
      <c r="L7" s="1"/>
      <c r="M7" s="1"/>
      <c r="O7" s="1"/>
      <c r="P7" s="13"/>
      <c r="Q7" s="1"/>
      <c r="R7" s="1"/>
      <c r="S7" s="1"/>
      <c r="T7" s="1"/>
      <c r="U7" s="1"/>
    </row>
    <row r="8" spans="2:21" ht="19.05" customHeight="1">
      <c r="B8" s="3"/>
      <c r="C8" s="1"/>
      <c r="D8" s="4"/>
      <c r="E8" s="1"/>
      <c r="F8" s="1"/>
      <c r="G8" s="1"/>
      <c r="H8" s="1"/>
      <c r="I8" s="1"/>
      <c r="J8" s="1"/>
      <c r="K8" s="1"/>
      <c r="L8" s="1"/>
      <c r="M8" s="1"/>
      <c r="O8" s="1"/>
      <c r="P8" s="13"/>
      <c r="Q8" s="1"/>
      <c r="R8" s="1"/>
      <c r="S8" s="1"/>
      <c r="T8" s="1"/>
      <c r="U8" s="1"/>
    </row>
    <row r="9" spans="2:21" ht="19.05" customHeight="1">
      <c r="B9" s="2" t="s">
        <v>7</v>
      </c>
      <c r="C9" s="1"/>
      <c r="D9" s="4"/>
      <c r="E9" s="1"/>
      <c r="F9" s="1"/>
      <c r="G9" s="1"/>
      <c r="H9" s="1"/>
      <c r="I9" s="1"/>
      <c r="J9" s="1"/>
      <c r="K9" s="1"/>
      <c r="L9" s="1"/>
      <c r="M9" s="1"/>
      <c r="N9" s="1"/>
      <c r="O9" s="1"/>
      <c r="P9" s="1"/>
      <c r="Q9" s="1"/>
      <c r="R9" s="1"/>
      <c r="S9" s="1"/>
      <c r="T9" s="1"/>
      <c r="U9" s="1"/>
    </row>
    <row r="10" spans="2:21" ht="19.05" customHeight="1">
      <c r="B10" s="7"/>
      <c r="C10" s="1"/>
      <c r="D10" s="4"/>
      <c r="E10" s="1"/>
      <c r="F10" s="1"/>
      <c r="G10" s="1"/>
      <c r="H10" s="1"/>
      <c r="I10" s="1"/>
      <c r="J10" s="1"/>
      <c r="K10" s="498" t="s">
        <v>8</v>
      </c>
      <c r="L10" s="498"/>
      <c r="M10" s="499" t="s">
        <v>9</v>
      </c>
      <c r="N10" s="499"/>
      <c r="O10" s="499"/>
      <c r="P10" s="499"/>
      <c r="Q10" s="499"/>
      <c r="R10" s="499"/>
      <c r="S10" s="499"/>
      <c r="T10" s="499"/>
      <c r="U10" s="12"/>
    </row>
    <row r="11" spans="2:21" ht="19.05" customHeight="1">
      <c r="B11" s="7"/>
      <c r="C11" s="1"/>
      <c r="D11" s="4"/>
      <c r="E11" s="1"/>
      <c r="F11" s="1"/>
      <c r="G11" s="1"/>
      <c r="H11" s="1"/>
      <c r="I11" s="1"/>
      <c r="J11" s="1"/>
      <c r="K11" s="4"/>
      <c r="L11" s="4"/>
      <c r="M11" s="4"/>
      <c r="N11" s="4"/>
      <c r="O11" s="4"/>
      <c r="P11" s="4"/>
      <c r="Q11" s="4"/>
      <c r="R11" s="4"/>
      <c r="S11" s="1"/>
      <c r="T11" s="1"/>
      <c r="U11" s="1"/>
    </row>
    <row r="12" spans="2:21" ht="19.2">
      <c r="B12" s="1"/>
      <c r="C12" s="1"/>
      <c r="D12" s="1"/>
      <c r="E12" s="1"/>
      <c r="F12" s="1"/>
      <c r="G12" s="1"/>
      <c r="H12" s="1"/>
      <c r="I12" s="1"/>
      <c r="J12" s="1"/>
      <c r="K12" s="498" t="s">
        <v>10</v>
      </c>
      <c r="L12" s="498"/>
      <c r="M12" s="500" t="s">
        <v>11</v>
      </c>
      <c r="N12" s="500"/>
      <c r="O12" s="500"/>
      <c r="P12" s="500"/>
      <c r="Q12" s="500"/>
      <c r="R12" s="500"/>
      <c r="S12" s="500"/>
      <c r="T12" s="500"/>
      <c r="U12" s="1"/>
    </row>
    <row r="13" spans="2:21" ht="16.2">
      <c r="B13" s="1"/>
      <c r="C13" s="1"/>
      <c r="D13" s="1"/>
      <c r="E13" s="1"/>
      <c r="F13" s="1"/>
      <c r="G13" s="1"/>
      <c r="H13" s="1"/>
      <c r="I13" s="1"/>
      <c r="J13" s="1"/>
      <c r="K13" s="26"/>
      <c r="L13" s="1"/>
      <c r="M13" s="26"/>
      <c r="N13" s="26"/>
      <c r="O13" s="26"/>
      <c r="P13" s="26"/>
      <c r="Q13" s="26"/>
      <c r="R13" s="26"/>
      <c r="S13" s="26"/>
      <c r="T13" s="26"/>
      <c r="U13" s="1"/>
    </row>
    <row r="14" spans="2:21" ht="21">
      <c r="B14" s="8"/>
      <c r="C14" s="9" t="s">
        <v>12</v>
      </c>
      <c r="D14" s="10" t="s">
        <v>2</v>
      </c>
      <c r="E14" s="11" t="s">
        <v>13</v>
      </c>
      <c r="F14" s="12" t="s">
        <v>14</v>
      </c>
      <c r="G14" s="12" t="s">
        <v>15</v>
      </c>
      <c r="H14" s="13"/>
      <c r="I14" s="13"/>
      <c r="J14" s="13"/>
      <c r="K14" s="7"/>
      <c r="L14" s="13"/>
      <c r="M14" s="7"/>
      <c r="N14" s="7"/>
      <c r="O14" s="7"/>
      <c r="P14" s="7"/>
      <c r="Q14" s="7"/>
      <c r="R14" s="7"/>
      <c r="S14" s="7"/>
      <c r="T14" s="7"/>
      <c r="U14" s="13"/>
    </row>
    <row r="15" spans="2:21" ht="10.8" customHeight="1">
      <c r="B15" s="1"/>
      <c r="C15" s="14"/>
      <c r="D15" s="1"/>
      <c r="E15" s="15"/>
      <c r="F15" s="1"/>
      <c r="G15" s="1"/>
      <c r="H15" s="1"/>
      <c r="I15" s="1"/>
      <c r="J15" s="1"/>
      <c r="K15" s="26"/>
      <c r="L15" s="1"/>
      <c r="M15" s="26"/>
      <c r="N15" s="26"/>
      <c r="O15" s="26"/>
      <c r="P15" s="26"/>
      <c r="Q15" s="26"/>
      <c r="R15" s="26"/>
      <c r="S15" s="26"/>
      <c r="T15" s="26"/>
      <c r="U15" s="1"/>
    </row>
    <row r="16" spans="2:21" ht="29.4" customHeight="1">
      <c r="B16" s="16" t="s">
        <v>16</v>
      </c>
      <c r="C16" s="498" t="s">
        <v>17</v>
      </c>
      <c r="D16" s="498"/>
      <c r="F16" s="99" t="s">
        <v>18</v>
      </c>
      <c r="G16" s="501">
        <v>60000</v>
      </c>
      <c r="H16" s="502"/>
      <c r="I16" s="502"/>
      <c r="J16" s="502"/>
      <c r="K16" s="21" t="s">
        <v>19</v>
      </c>
      <c r="L16" s="1"/>
      <c r="M16" s="26"/>
      <c r="N16" s="26"/>
      <c r="O16" s="26"/>
      <c r="P16" s="26"/>
      <c r="Q16" s="26"/>
      <c r="R16" s="26"/>
      <c r="S16" s="26"/>
      <c r="T16" s="26"/>
      <c r="U16" s="1"/>
    </row>
    <row r="17" spans="1:21" ht="29.4" customHeight="1">
      <c r="B17" s="16" t="s">
        <v>20</v>
      </c>
      <c r="C17" s="498" t="s">
        <v>21</v>
      </c>
      <c r="D17" s="498"/>
      <c r="E17" s="17"/>
      <c r="F17" s="18"/>
      <c r="G17" s="18"/>
      <c r="H17" s="18"/>
      <c r="I17" s="18"/>
      <c r="J17" s="1"/>
      <c r="K17" s="26"/>
      <c r="L17" s="1"/>
      <c r="M17" s="26"/>
      <c r="N17" s="26"/>
      <c r="O17" s="26"/>
      <c r="P17" s="26"/>
      <c r="Q17" s="26"/>
      <c r="R17" s="26"/>
      <c r="S17" s="26"/>
      <c r="T17" s="26"/>
      <c r="U17" s="1"/>
    </row>
    <row r="18" spans="1:21" ht="21" customHeight="1">
      <c r="B18" s="506" t="s">
        <v>22</v>
      </c>
      <c r="C18" s="507"/>
      <c r="D18" s="507"/>
      <c r="E18" s="512" t="s">
        <v>23</v>
      </c>
      <c r="F18" s="513"/>
      <c r="G18" s="513"/>
      <c r="H18" s="513"/>
      <c r="I18" s="513"/>
      <c r="J18" s="513"/>
      <c r="K18" s="513"/>
      <c r="L18" s="513"/>
      <c r="M18" s="513"/>
      <c r="N18" s="513"/>
      <c r="O18" s="513"/>
      <c r="P18" s="513"/>
      <c r="Q18" s="513"/>
      <c r="R18" s="513"/>
      <c r="S18" s="513"/>
      <c r="T18" s="513"/>
      <c r="U18" s="514"/>
    </row>
    <row r="19" spans="1:21" ht="21" customHeight="1">
      <c r="B19" s="508"/>
      <c r="C19" s="509"/>
      <c r="D19" s="509"/>
      <c r="E19" s="515"/>
      <c r="F19" s="516"/>
      <c r="G19" s="516"/>
      <c r="H19" s="516"/>
      <c r="I19" s="516"/>
      <c r="J19" s="516"/>
      <c r="K19" s="516"/>
      <c r="L19" s="516"/>
      <c r="M19" s="516"/>
      <c r="N19" s="516"/>
      <c r="O19" s="516"/>
      <c r="P19" s="516"/>
      <c r="Q19" s="516"/>
      <c r="R19" s="516"/>
      <c r="S19" s="516"/>
      <c r="T19" s="516"/>
      <c r="U19" s="517"/>
    </row>
    <row r="20" spans="1:21" ht="24" customHeight="1">
      <c r="A20" s="100"/>
      <c r="B20" s="506" t="s">
        <v>24</v>
      </c>
      <c r="C20" s="507"/>
      <c r="D20" s="507"/>
      <c r="E20" s="101"/>
      <c r="F20" s="76" t="s">
        <v>25</v>
      </c>
      <c r="G20" s="102"/>
      <c r="H20" s="102"/>
      <c r="I20" s="102"/>
      <c r="J20" s="102"/>
      <c r="K20" s="102"/>
      <c r="L20" s="102"/>
      <c r="M20" s="102"/>
      <c r="N20" s="102"/>
      <c r="O20" s="102"/>
      <c r="P20" s="102"/>
      <c r="Q20" s="102"/>
      <c r="R20" s="102"/>
      <c r="S20" s="102"/>
      <c r="T20" s="102"/>
      <c r="U20" s="112"/>
    </row>
    <row r="21" spans="1:21" ht="24" customHeight="1">
      <c r="B21" s="510"/>
      <c r="C21" s="511"/>
      <c r="D21" s="511"/>
      <c r="E21" s="103"/>
      <c r="F21" s="77" t="s">
        <v>26</v>
      </c>
      <c r="G21" s="104"/>
      <c r="H21" s="104"/>
      <c r="I21" s="104"/>
      <c r="J21" s="104"/>
      <c r="K21" s="104"/>
      <c r="L21" s="104"/>
      <c r="M21" s="104"/>
      <c r="N21" s="104"/>
      <c r="O21" s="104"/>
      <c r="P21" s="104"/>
      <c r="Q21" s="104"/>
      <c r="R21" s="104"/>
      <c r="S21" s="104"/>
      <c r="T21" s="104"/>
      <c r="U21" s="113"/>
    </row>
    <row r="22" spans="1:21" ht="24" customHeight="1">
      <c r="B22" s="510"/>
      <c r="C22" s="511"/>
      <c r="D22" s="511"/>
      <c r="E22" s="103"/>
      <c r="F22" s="77" t="s">
        <v>27</v>
      </c>
      <c r="G22" s="104"/>
      <c r="H22" s="104"/>
      <c r="I22" s="104"/>
      <c r="J22" s="104"/>
      <c r="K22" s="104"/>
      <c r="L22" s="104"/>
      <c r="M22" s="104"/>
      <c r="N22" s="104"/>
      <c r="O22" s="104"/>
      <c r="P22" s="104"/>
      <c r="Q22" s="104"/>
      <c r="R22" s="104"/>
      <c r="S22" s="104"/>
      <c r="T22" s="104"/>
      <c r="U22" s="113"/>
    </row>
    <row r="23" spans="1:21" ht="24" customHeight="1">
      <c r="B23" s="508"/>
      <c r="C23" s="509"/>
      <c r="D23" s="509"/>
      <c r="E23" s="105"/>
      <c r="F23" s="78" t="s">
        <v>28</v>
      </c>
      <c r="G23" s="106"/>
      <c r="H23" s="106"/>
      <c r="I23" s="106"/>
      <c r="J23" s="106"/>
      <c r="K23" s="106"/>
      <c r="L23" s="106"/>
      <c r="M23" s="106"/>
      <c r="N23" s="106"/>
      <c r="O23" s="106"/>
      <c r="P23" s="106"/>
      <c r="Q23" s="106"/>
      <c r="R23" s="106"/>
      <c r="S23" s="106"/>
      <c r="T23" s="106"/>
      <c r="U23" s="114"/>
    </row>
    <row r="24" spans="1:21" ht="40.049999999999997" customHeight="1">
      <c r="B24" s="475" t="s">
        <v>29</v>
      </c>
      <c r="C24" s="476"/>
      <c r="D24" s="476"/>
      <c r="E24" s="19" t="s">
        <v>30</v>
      </c>
      <c r="F24" s="20" t="s">
        <v>31</v>
      </c>
      <c r="G24" s="66" t="s">
        <v>20</v>
      </c>
      <c r="H24" s="67" t="s">
        <v>32</v>
      </c>
      <c r="I24" s="27" t="s">
        <v>33</v>
      </c>
      <c r="J24" s="67"/>
      <c r="K24" s="27" t="s">
        <v>34</v>
      </c>
      <c r="L24" s="66" t="s">
        <v>35</v>
      </c>
      <c r="M24" s="20" t="s">
        <v>36</v>
      </c>
      <c r="N24" s="29" t="s">
        <v>37</v>
      </c>
      <c r="O24" s="27" t="s">
        <v>34</v>
      </c>
      <c r="P24" s="66" t="s">
        <v>38</v>
      </c>
      <c r="Q24" s="28" t="s">
        <v>36</v>
      </c>
      <c r="R24" s="31" t="s">
        <v>39</v>
      </c>
      <c r="S24" s="32"/>
      <c r="T24" s="32"/>
      <c r="U24" s="33"/>
    </row>
    <row r="25" spans="1:21" ht="40.049999999999997" customHeight="1">
      <c r="B25" s="475" t="s">
        <v>40</v>
      </c>
      <c r="C25" s="476"/>
      <c r="D25" s="476"/>
      <c r="E25" s="503" t="s">
        <v>41</v>
      </c>
      <c r="F25" s="504"/>
      <c r="G25" s="504"/>
      <c r="H25" s="504"/>
      <c r="I25" s="504"/>
      <c r="J25" s="504"/>
      <c r="K25" s="504"/>
      <c r="L25" s="504"/>
      <c r="M25" s="504"/>
      <c r="N25" s="504"/>
      <c r="O25" s="504"/>
      <c r="P25" s="504"/>
      <c r="Q25" s="504"/>
      <c r="R25" s="504"/>
      <c r="S25" s="504"/>
      <c r="T25" s="504"/>
      <c r="U25" s="505"/>
    </row>
    <row r="26" spans="1:21" ht="40.049999999999997" customHeight="1">
      <c r="B26" s="494" t="s">
        <v>42</v>
      </c>
      <c r="C26" s="495"/>
      <c r="D26" s="495"/>
      <c r="E26" s="486" t="s">
        <v>43</v>
      </c>
      <c r="F26" s="487"/>
      <c r="G26" s="488" t="s">
        <v>44</v>
      </c>
      <c r="H26" s="488"/>
      <c r="I26" s="488"/>
      <c r="J26" s="488"/>
      <c r="K26" s="489"/>
      <c r="L26" s="95" t="s">
        <v>45</v>
      </c>
      <c r="M26" s="488" t="s">
        <v>46</v>
      </c>
      <c r="N26" s="488"/>
      <c r="O26" s="488"/>
      <c r="P26" s="488"/>
      <c r="Q26" s="488"/>
      <c r="R26" s="488"/>
      <c r="S26" s="488"/>
      <c r="T26" s="488"/>
      <c r="U26" s="489"/>
    </row>
    <row r="27" spans="1:21" ht="40.049999999999997" customHeight="1">
      <c r="B27" s="496"/>
      <c r="C27" s="497"/>
      <c r="D27" s="497"/>
      <c r="E27" s="490" t="s">
        <v>47</v>
      </c>
      <c r="F27" s="491"/>
      <c r="G27" s="473" t="s">
        <v>48</v>
      </c>
      <c r="H27" s="473"/>
      <c r="I27" s="473"/>
      <c r="J27" s="473"/>
      <c r="K27" s="473"/>
      <c r="L27" s="473"/>
      <c r="M27" s="473"/>
      <c r="N27" s="473"/>
      <c r="O27" s="473"/>
      <c r="P27" s="473"/>
      <c r="Q27" s="473"/>
      <c r="R27" s="473"/>
      <c r="S27" s="473"/>
      <c r="T27" s="473"/>
      <c r="U27" s="474"/>
    </row>
    <row r="28" spans="1:21" ht="40.049999999999997" customHeight="1">
      <c r="B28" s="475" t="s">
        <v>49</v>
      </c>
      <c r="C28" s="476"/>
      <c r="D28" s="476"/>
      <c r="E28" s="486" t="s">
        <v>50</v>
      </c>
      <c r="F28" s="487"/>
      <c r="G28" s="107">
        <v>30</v>
      </c>
      <c r="H28" s="79" t="s">
        <v>51</v>
      </c>
      <c r="I28" s="486" t="s">
        <v>52</v>
      </c>
      <c r="J28" s="487"/>
      <c r="K28" s="107">
        <v>10</v>
      </c>
      <c r="L28" s="79" t="s">
        <v>51</v>
      </c>
      <c r="M28" s="486" t="s">
        <v>53</v>
      </c>
      <c r="N28" s="487"/>
      <c r="O28" s="487"/>
      <c r="P28" s="487"/>
      <c r="Q28" s="487"/>
      <c r="R28" s="492" t="s">
        <v>54</v>
      </c>
      <c r="S28" s="492"/>
      <c r="T28" s="492"/>
      <c r="U28" s="493"/>
    </row>
    <row r="29" spans="1:21" ht="40.049999999999997" customHeight="1">
      <c r="B29" s="480" t="s">
        <v>55</v>
      </c>
      <c r="C29" s="481"/>
      <c r="D29" s="481"/>
      <c r="E29" s="463" t="s">
        <v>56</v>
      </c>
      <c r="F29" s="464"/>
      <c r="G29" s="464"/>
      <c r="H29" s="464"/>
      <c r="I29" s="464"/>
      <c r="J29" s="464"/>
      <c r="K29" s="464"/>
      <c r="L29" s="464"/>
      <c r="M29" s="464"/>
      <c r="N29" s="464"/>
      <c r="O29" s="464"/>
      <c r="P29" s="464"/>
      <c r="Q29" s="464"/>
      <c r="R29" s="464"/>
      <c r="S29" s="464"/>
      <c r="T29" s="464"/>
      <c r="U29" s="465"/>
    </row>
    <row r="30" spans="1:21" ht="40.049999999999997" customHeight="1">
      <c r="B30" s="482"/>
      <c r="C30" s="483"/>
      <c r="D30" s="483"/>
      <c r="E30" s="466" t="s">
        <v>57</v>
      </c>
      <c r="F30" s="467"/>
      <c r="G30" s="467"/>
      <c r="H30" s="467"/>
      <c r="I30" s="467"/>
      <c r="J30" s="467"/>
      <c r="K30" s="467"/>
      <c r="L30" s="467"/>
      <c r="M30" s="467"/>
      <c r="N30" s="467"/>
      <c r="O30" s="467"/>
      <c r="P30" s="467"/>
      <c r="Q30" s="467"/>
      <c r="R30" s="467"/>
      <c r="S30" s="467"/>
      <c r="T30" s="467"/>
      <c r="U30" s="468"/>
    </row>
    <row r="31" spans="1:21" ht="40.049999999999997" customHeight="1">
      <c r="B31" s="482"/>
      <c r="C31" s="483"/>
      <c r="D31" s="483"/>
      <c r="E31" s="469" t="s">
        <v>58</v>
      </c>
      <c r="F31" s="470"/>
      <c r="G31" s="470"/>
      <c r="H31" s="470"/>
      <c r="I31" s="470"/>
      <c r="J31" s="470"/>
      <c r="K31" s="470"/>
      <c r="L31" s="470"/>
      <c r="M31" s="470"/>
      <c r="N31" s="470"/>
      <c r="O31" s="470"/>
      <c r="P31" s="470"/>
      <c r="Q31" s="470"/>
      <c r="R31" s="470"/>
      <c r="S31" s="470"/>
      <c r="T31" s="470"/>
      <c r="U31" s="471"/>
    </row>
    <row r="32" spans="1:21" ht="40.049999999999997" customHeight="1">
      <c r="B32" s="484"/>
      <c r="C32" s="485"/>
      <c r="D32" s="485"/>
      <c r="E32" s="472" t="s">
        <v>59</v>
      </c>
      <c r="F32" s="473"/>
      <c r="G32" s="473"/>
      <c r="H32" s="473"/>
      <c r="I32" s="473"/>
      <c r="J32" s="473"/>
      <c r="K32" s="473"/>
      <c r="L32" s="473"/>
      <c r="M32" s="473"/>
      <c r="N32" s="473"/>
      <c r="O32" s="473"/>
      <c r="P32" s="473"/>
      <c r="Q32" s="473"/>
      <c r="R32" s="473"/>
      <c r="S32" s="473"/>
      <c r="T32" s="473"/>
      <c r="U32" s="474"/>
    </row>
    <row r="33" spans="1:21" ht="40.049999999999997" customHeight="1">
      <c r="B33" s="475" t="s">
        <v>60</v>
      </c>
      <c r="C33" s="476"/>
      <c r="D33" s="476"/>
      <c r="E33" s="477" t="s">
        <v>61</v>
      </c>
      <c r="F33" s="478"/>
      <c r="G33" s="80" t="s">
        <v>62</v>
      </c>
      <c r="H33" s="108"/>
      <c r="I33" s="108"/>
      <c r="J33" s="108"/>
      <c r="K33" s="108"/>
      <c r="L33" s="108"/>
      <c r="M33" s="108"/>
      <c r="N33" s="108"/>
      <c r="O33" s="108"/>
      <c r="P33" s="108"/>
      <c r="Q33" s="108"/>
      <c r="R33" s="108"/>
      <c r="S33" s="108"/>
      <c r="T33" s="108"/>
      <c r="U33" s="115"/>
    </row>
    <row r="34" spans="1:21" ht="27" customHeight="1">
      <c r="B34" s="81" t="s">
        <v>63</v>
      </c>
      <c r="C34" s="82"/>
      <c r="D34" s="83"/>
      <c r="E34" s="109"/>
      <c r="F34" s="110"/>
      <c r="G34" s="12"/>
      <c r="H34" s="111"/>
      <c r="I34" s="111"/>
      <c r="J34" s="111"/>
      <c r="K34" s="111"/>
      <c r="L34" s="111"/>
      <c r="M34" s="111"/>
      <c r="N34" s="111"/>
      <c r="O34" s="111"/>
      <c r="P34" s="111"/>
      <c r="Q34" s="111"/>
      <c r="R34" s="111"/>
      <c r="S34" s="111"/>
      <c r="T34" s="111"/>
      <c r="U34" s="116"/>
    </row>
    <row r="35" spans="1:21" ht="27" customHeight="1">
      <c r="A35" s="100"/>
      <c r="B35" s="84"/>
      <c r="C35" s="85" t="s">
        <v>64</v>
      </c>
      <c r="D35" s="86"/>
      <c r="E35" s="104"/>
      <c r="F35" s="87"/>
      <c r="G35" s="104"/>
      <c r="H35" s="104"/>
      <c r="I35" s="104"/>
      <c r="J35" s="104"/>
      <c r="K35" s="104"/>
      <c r="L35" s="104"/>
      <c r="M35" s="104"/>
      <c r="N35" s="104"/>
      <c r="O35" s="104"/>
      <c r="P35" s="104"/>
      <c r="Q35" s="104"/>
      <c r="R35" s="104"/>
      <c r="S35" s="104"/>
      <c r="T35" s="104"/>
      <c r="U35" s="113"/>
    </row>
    <row r="36" spans="1:21" ht="27" customHeight="1">
      <c r="B36" s="84"/>
      <c r="C36" s="85" t="s">
        <v>65</v>
      </c>
      <c r="D36" s="86"/>
      <c r="E36" s="104"/>
      <c r="F36" s="87"/>
      <c r="G36" s="104"/>
      <c r="H36" s="104"/>
      <c r="I36" s="104"/>
      <c r="J36" s="104"/>
      <c r="K36" s="104"/>
      <c r="L36" s="104"/>
      <c r="M36" s="104"/>
      <c r="N36" s="104"/>
      <c r="O36" s="104"/>
      <c r="P36" s="104"/>
      <c r="Q36" s="104"/>
      <c r="R36" s="104"/>
      <c r="S36" s="104"/>
      <c r="T36" s="104"/>
      <c r="U36" s="113"/>
    </row>
    <row r="37" spans="1:21" ht="27" customHeight="1">
      <c r="B37" s="88"/>
      <c r="C37" s="89" t="s">
        <v>66</v>
      </c>
      <c r="D37" s="90"/>
      <c r="E37" s="106"/>
      <c r="F37" s="91"/>
      <c r="G37" s="106"/>
      <c r="H37" s="106"/>
      <c r="I37" s="106"/>
      <c r="J37" s="106"/>
      <c r="K37" s="106"/>
      <c r="L37" s="106"/>
      <c r="M37" s="106"/>
      <c r="N37" s="106"/>
      <c r="O37" s="106"/>
      <c r="P37" s="106"/>
      <c r="Q37" s="106"/>
      <c r="R37" s="106"/>
      <c r="S37" s="106"/>
      <c r="T37" s="106"/>
      <c r="U37" s="114"/>
    </row>
    <row r="40" spans="1:21" ht="16.2">
      <c r="I40" s="68" t="s">
        <v>67</v>
      </c>
    </row>
    <row r="42" spans="1:21" ht="19.2">
      <c r="B42" s="16" t="s">
        <v>68</v>
      </c>
      <c r="C42" s="4" t="s">
        <v>69</v>
      </c>
      <c r="D42" s="4"/>
    </row>
    <row r="43" spans="1:21" ht="8.4" customHeight="1"/>
    <row r="44" spans="1:21" ht="35.4" customHeight="1">
      <c r="B44" s="245" t="s">
        <v>70</v>
      </c>
      <c r="C44" s="246"/>
      <c r="D44" s="246"/>
      <c r="E44" s="245" t="s">
        <v>71</v>
      </c>
      <c r="F44" s="246"/>
      <c r="G44" s="246"/>
      <c r="H44" s="246"/>
      <c r="I44" s="246"/>
      <c r="J44" s="246"/>
      <c r="K44" s="246"/>
      <c r="L44" s="246"/>
      <c r="M44" s="246"/>
      <c r="N44" s="246"/>
      <c r="O44" s="246"/>
      <c r="P44" s="246"/>
      <c r="Q44" s="246"/>
      <c r="R44" s="246"/>
      <c r="S44" s="246"/>
      <c r="T44" s="246"/>
      <c r="U44" s="479"/>
    </row>
    <row r="45" spans="1:21" ht="50.4" customHeight="1">
      <c r="B45" s="461">
        <v>45761</v>
      </c>
      <c r="C45" s="462"/>
      <c r="D45" s="92" t="str">
        <f>IF(B45="","",TEXT(DATE(2018+E14+IF(MONTH(B45)&lt;4,1,0),MONTH(B45),DAY(B45)),"(aaa)"))</f>
        <v>(火)</v>
      </c>
      <c r="E45" s="438" t="s">
        <v>72</v>
      </c>
      <c r="F45" s="439"/>
      <c r="G45" s="439"/>
      <c r="H45" s="439"/>
      <c r="I45" s="439"/>
      <c r="J45" s="439"/>
      <c r="K45" s="439"/>
      <c r="L45" s="439"/>
      <c r="M45" s="439"/>
      <c r="N45" s="439"/>
      <c r="O45" s="439"/>
      <c r="P45" s="439"/>
      <c r="Q45" s="439"/>
      <c r="R45" s="439"/>
      <c r="S45" s="439"/>
      <c r="T45" s="439"/>
      <c r="U45" s="440"/>
    </row>
    <row r="46" spans="1:21" ht="50.4" customHeight="1">
      <c r="B46" s="461">
        <v>45789</v>
      </c>
      <c r="C46" s="462"/>
      <c r="D46" s="92" t="str">
        <f>IF(B46="","",TEXT(DATE(2018+E14+IF(MONTH(B46)&lt;4,1,0),MONTH(B46),DAY(B46)),"(aaa)"))</f>
        <v>(火)</v>
      </c>
      <c r="E46" s="438" t="s">
        <v>73</v>
      </c>
      <c r="F46" s="439"/>
      <c r="G46" s="439"/>
      <c r="H46" s="439"/>
      <c r="I46" s="439"/>
      <c r="J46" s="439"/>
      <c r="K46" s="439"/>
      <c r="L46" s="439"/>
      <c r="M46" s="439"/>
      <c r="N46" s="439"/>
      <c r="O46" s="439"/>
      <c r="P46" s="439"/>
      <c r="Q46" s="439"/>
      <c r="R46" s="439"/>
      <c r="S46" s="439"/>
      <c r="T46" s="439"/>
      <c r="U46" s="440"/>
    </row>
    <row r="47" spans="1:21" ht="50.4" customHeight="1">
      <c r="B47" s="436">
        <v>45817</v>
      </c>
      <c r="C47" s="437"/>
      <c r="D47" s="92" t="str">
        <f>IF(B47="","",TEXT(DATE(2018+E14+IF(MONTH(B47)&lt;4,1,0),MONTH(B47),DAY(B47)),"(aaa)"))</f>
        <v>(火)</v>
      </c>
      <c r="E47" s="438" t="s">
        <v>74</v>
      </c>
      <c r="F47" s="439"/>
      <c r="G47" s="439"/>
      <c r="H47" s="439"/>
      <c r="I47" s="439"/>
      <c r="J47" s="439"/>
      <c r="K47" s="439"/>
      <c r="L47" s="439"/>
      <c r="M47" s="439"/>
      <c r="N47" s="439"/>
      <c r="O47" s="439"/>
      <c r="P47" s="439"/>
      <c r="Q47" s="439"/>
      <c r="R47" s="439"/>
      <c r="S47" s="439"/>
      <c r="T47" s="439"/>
      <c r="U47" s="440"/>
    </row>
    <row r="48" spans="1:21" ht="50.4" customHeight="1">
      <c r="B48" s="436">
        <v>45852</v>
      </c>
      <c r="C48" s="437"/>
      <c r="D48" s="92" t="str">
        <f>IF(B48="","",TEXT(DATE(2018+E14+IF(MONTH(B48)&lt;4,1,0),MONTH(B48),DAY(B48)),"(aaa)"))</f>
        <v>(火)</v>
      </c>
      <c r="E48" s="438" t="s">
        <v>75</v>
      </c>
      <c r="F48" s="439"/>
      <c r="G48" s="439"/>
      <c r="H48" s="439"/>
      <c r="I48" s="439"/>
      <c r="J48" s="439"/>
      <c r="K48" s="439"/>
      <c r="L48" s="439"/>
      <c r="M48" s="439"/>
      <c r="N48" s="439"/>
      <c r="O48" s="439"/>
      <c r="P48" s="439"/>
      <c r="Q48" s="439"/>
      <c r="R48" s="439"/>
      <c r="S48" s="439"/>
      <c r="T48" s="439"/>
      <c r="U48" s="440"/>
    </row>
    <row r="49" spans="2:21" ht="50.4" customHeight="1">
      <c r="B49" s="436">
        <v>45880</v>
      </c>
      <c r="C49" s="437"/>
      <c r="D49" s="92" t="str">
        <f>IF(B49="","",TEXT(DATE(2018+E14+IF(MONTH(B49)&lt;4,1,0),MONTH(B49),DAY(B49)),"(aaa)"))</f>
        <v>(火)</v>
      </c>
      <c r="E49" s="438" t="s">
        <v>76</v>
      </c>
      <c r="F49" s="439"/>
      <c r="G49" s="439"/>
      <c r="H49" s="439"/>
      <c r="I49" s="439"/>
      <c r="J49" s="439"/>
      <c r="K49" s="439"/>
      <c r="L49" s="439"/>
      <c r="M49" s="439"/>
      <c r="N49" s="439"/>
      <c r="O49" s="439"/>
      <c r="P49" s="439"/>
      <c r="Q49" s="439"/>
      <c r="R49" s="439"/>
      <c r="S49" s="439"/>
      <c r="T49" s="439"/>
      <c r="U49" s="440"/>
    </row>
    <row r="50" spans="2:21" ht="50.4" customHeight="1">
      <c r="B50" s="436">
        <v>45908</v>
      </c>
      <c r="C50" s="437"/>
      <c r="D50" s="92" t="str">
        <f>IF(B50="","",TEXT(DATE(2018+E14+IF(MONTH(B50)&lt;4,1,0),MONTH(B50),DAY(B50)),"(aaa)"))</f>
        <v>(火)</v>
      </c>
      <c r="E50" s="438" t="s">
        <v>77</v>
      </c>
      <c r="F50" s="439"/>
      <c r="G50" s="439"/>
      <c r="H50" s="439"/>
      <c r="I50" s="439"/>
      <c r="J50" s="439"/>
      <c r="K50" s="439"/>
      <c r="L50" s="439"/>
      <c r="M50" s="439"/>
      <c r="N50" s="439"/>
      <c r="O50" s="439"/>
      <c r="P50" s="439"/>
      <c r="Q50" s="439"/>
      <c r="R50" s="439"/>
      <c r="S50" s="439"/>
      <c r="T50" s="439"/>
      <c r="U50" s="440"/>
    </row>
    <row r="51" spans="2:21" ht="50.4" customHeight="1">
      <c r="B51" s="436">
        <v>45943</v>
      </c>
      <c r="C51" s="437"/>
      <c r="D51" s="92" t="str">
        <f>IF(B51="","",TEXT(DATE(2018+E14+IF(MONTH(B51)&lt;4,1,0),MONTH(B51),DAY(B51)),"(aaa)"))</f>
        <v>(火)</v>
      </c>
      <c r="E51" s="438" t="s">
        <v>78</v>
      </c>
      <c r="F51" s="439"/>
      <c r="G51" s="439"/>
      <c r="H51" s="439"/>
      <c r="I51" s="439"/>
      <c r="J51" s="439"/>
      <c r="K51" s="439"/>
      <c r="L51" s="439"/>
      <c r="M51" s="439"/>
      <c r="N51" s="439"/>
      <c r="O51" s="439"/>
      <c r="P51" s="439"/>
      <c r="Q51" s="439"/>
      <c r="R51" s="439"/>
      <c r="S51" s="439"/>
      <c r="T51" s="439"/>
      <c r="U51" s="440"/>
    </row>
    <row r="52" spans="2:21" ht="50.4" customHeight="1">
      <c r="B52" s="436">
        <v>45971</v>
      </c>
      <c r="C52" s="437"/>
      <c r="D52" s="92" t="str">
        <f>IF(B52="","",TEXT(DATE(2018+E14+IF(MONTH(B52)&lt;4,1,0),MONTH(B52),DAY(B52)),"(aaa)"))</f>
        <v>(火)</v>
      </c>
      <c r="E52" s="438" t="s">
        <v>79</v>
      </c>
      <c r="F52" s="439"/>
      <c r="G52" s="439"/>
      <c r="H52" s="439"/>
      <c r="I52" s="439"/>
      <c r="J52" s="439"/>
      <c r="K52" s="439"/>
      <c r="L52" s="439"/>
      <c r="M52" s="439"/>
      <c r="N52" s="439"/>
      <c r="O52" s="439"/>
      <c r="P52" s="439"/>
      <c r="Q52" s="439"/>
      <c r="R52" s="439"/>
      <c r="S52" s="439"/>
      <c r="T52" s="439"/>
      <c r="U52" s="440"/>
    </row>
    <row r="53" spans="2:21" ht="50.4" customHeight="1">
      <c r="B53" s="436">
        <v>45999</v>
      </c>
      <c r="C53" s="437"/>
      <c r="D53" s="92" t="str">
        <f>IF(B53="","",TEXT(DATE(2018+E14+IF(MONTH(B53)&lt;4,1,0),MONTH(B53),DAY(B53)),"(aaa)"))</f>
        <v>(火)</v>
      </c>
      <c r="E53" s="438" t="s">
        <v>80</v>
      </c>
      <c r="F53" s="439"/>
      <c r="G53" s="439"/>
      <c r="H53" s="439"/>
      <c r="I53" s="439"/>
      <c r="J53" s="439"/>
      <c r="K53" s="439"/>
      <c r="L53" s="439"/>
      <c r="M53" s="439"/>
      <c r="N53" s="439"/>
      <c r="O53" s="439"/>
      <c r="P53" s="439"/>
      <c r="Q53" s="439"/>
      <c r="R53" s="439"/>
      <c r="S53" s="439"/>
      <c r="T53" s="439"/>
      <c r="U53" s="440"/>
    </row>
    <row r="54" spans="2:21" ht="50.4" customHeight="1">
      <c r="B54" s="436">
        <v>45669</v>
      </c>
      <c r="C54" s="437"/>
      <c r="D54" s="92" t="str">
        <f>IF(B54="","",TEXT(DATE(2018+E14+IF(MONTH(B54)&lt;4,1,0),MONTH(B54),DAY(B54)),"(aaa)"))</f>
        <v>(火)</v>
      </c>
      <c r="E54" s="438" t="s">
        <v>81</v>
      </c>
      <c r="F54" s="439"/>
      <c r="G54" s="439"/>
      <c r="H54" s="439"/>
      <c r="I54" s="439"/>
      <c r="J54" s="439"/>
      <c r="K54" s="439"/>
      <c r="L54" s="439"/>
      <c r="M54" s="439"/>
      <c r="N54" s="439"/>
      <c r="O54" s="439"/>
      <c r="P54" s="439"/>
      <c r="Q54" s="439"/>
      <c r="R54" s="439"/>
      <c r="S54" s="439"/>
      <c r="T54" s="439"/>
      <c r="U54" s="440"/>
    </row>
    <row r="55" spans="2:21" ht="50.4" customHeight="1">
      <c r="B55" s="436">
        <v>45697</v>
      </c>
      <c r="C55" s="437"/>
      <c r="D55" s="92" t="str">
        <f>IF(B55="","",TEXT(DATE(2018+E14+IF(MONTH(B55)&lt;4,1,0),MONTH(B55),DAY(B55)),"(aaa)"))</f>
        <v>(火)</v>
      </c>
      <c r="E55" s="438" t="s">
        <v>82</v>
      </c>
      <c r="F55" s="439"/>
      <c r="G55" s="439"/>
      <c r="H55" s="439"/>
      <c r="I55" s="439"/>
      <c r="J55" s="439"/>
      <c r="K55" s="439"/>
      <c r="L55" s="439"/>
      <c r="M55" s="439"/>
      <c r="N55" s="439"/>
      <c r="O55" s="439"/>
      <c r="P55" s="439"/>
      <c r="Q55" s="439"/>
      <c r="R55" s="439"/>
      <c r="S55" s="439"/>
      <c r="T55" s="439"/>
      <c r="U55" s="440"/>
    </row>
    <row r="56" spans="2:21" ht="50.4" customHeight="1">
      <c r="B56" s="436">
        <v>45725</v>
      </c>
      <c r="C56" s="437"/>
      <c r="D56" s="92" t="str">
        <f>IF(B56="","",TEXT(DATE(2018+E14+IF(MONTH(B56)&lt;4,1,0),MONTH(B56),DAY(B56)),"(aaa)"))</f>
        <v>(火)</v>
      </c>
      <c r="E56" s="438" t="s">
        <v>83</v>
      </c>
      <c r="F56" s="439"/>
      <c r="G56" s="439"/>
      <c r="H56" s="439"/>
      <c r="I56" s="439"/>
      <c r="J56" s="439"/>
      <c r="K56" s="439"/>
      <c r="L56" s="439"/>
      <c r="M56" s="439"/>
      <c r="N56" s="439"/>
      <c r="O56" s="439"/>
      <c r="P56" s="439"/>
      <c r="Q56" s="439"/>
      <c r="R56" s="439"/>
      <c r="S56" s="439"/>
      <c r="T56" s="439"/>
      <c r="U56" s="440"/>
    </row>
    <row r="57" spans="2:21" ht="50.4" customHeight="1">
      <c r="B57" s="245"/>
      <c r="C57" s="246"/>
      <c r="D57" s="92" t="str">
        <f>IF(B57="","",TEXT(DATE(2018+E14+IF(MONTH(B57)&lt;4,1,0),MONTH(B57),DAY(B57)),"aaa"))</f>
        <v/>
      </c>
      <c r="E57" s="441"/>
      <c r="F57" s="442"/>
      <c r="G57" s="442"/>
      <c r="H57" s="442"/>
      <c r="I57" s="442"/>
      <c r="J57" s="442"/>
      <c r="K57" s="442"/>
      <c r="L57" s="442"/>
      <c r="M57" s="442"/>
      <c r="N57" s="442"/>
      <c r="O57" s="442"/>
      <c r="P57" s="442"/>
      <c r="Q57" s="442"/>
      <c r="R57" s="442"/>
      <c r="S57" s="442"/>
      <c r="T57" s="442"/>
      <c r="U57" s="443"/>
    </row>
    <row r="58" spans="2:21" ht="19.2">
      <c r="B58" s="4"/>
      <c r="C58" s="4"/>
      <c r="D58" s="4"/>
      <c r="E58" s="4"/>
      <c r="F58" s="4"/>
      <c r="G58" s="4"/>
      <c r="H58" s="4"/>
      <c r="I58" s="4"/>
      <c r="J58" s="4"/>
      <c r="K58" s="4"/>
      <c r="L58" s="4"/>
      <c r="M58" s="4"/>
      <c r="N58" s="4"/>
      <c r="O58" s="4"/>
      <c r="P58" s="4"/>
      <c r="Q58" s="4"/>
      <c r="R58" s="4"/>
      <c r="S58" s="4"/>
      <c r="T58" s="4"/>
      <c r="U58" s="4"/>
    </row>
    <row r="59" spans="2:21" ht="24.6" customHeight="1">
      <c r="B59" s="449" t="s">
        <v>84</v>
      </c>
      <c r="C59" s="450"/>
      <c r="D59" s="450"/>
      <c r="E59" s="444" t="s">
        <v>85</v>
      </c>
      <c r="F59" s="445"/>
      <c r="G59" s="445"/>
      <c r="H59" s="445"/>
      <c r="I59" s="445"/>
      <c r="J59" s="445"/>
      <c r="K59" s="445"/>
      <c r="L59" s="445"/>
      <c r="M59" s="445"/>
      <c r="N59" s="445"/>
      <c r="O59" s="445"/>
      <c r="P59" s="445"/>
      <c r="Q59" s="445"/>
      <c r="R59" s="445"/>
      <c r="S59" s="445"/>
      <c r="T59" s="445"/>
      <c r="U59" s="446"/>
    </row>
    <row r="60" spans="2:21" ht="24.6" customHeight="1">
      <c r="B60" s="451"/>
      <c r="C60" s="452"/>
      <c r="D60" s="452"/>
      <c r="E60" s="455" t="s">
        <v>86</v>
      </c>
      <c r="F60" s="456"/>
      <c r="G60" s="456"/>
      <c r="H60" s="456"/>
      <c r="I60" s="456"/>
      <c r="J60" s="456"/>
      <c r="K60" s="456"/>
      <c r="L60" s="456"/>
      <c r="M60" s="456"/>
      <c r="N60" s="456"/>
      <c r="O60" s="456"/>
      <c r="P60" s="456"/>
      <c r="Q60" s="456"/>
      <c r="R60" s="456"/>
      <c r="S60" s="456"/>
      <c r="T60" s="456"/>
      <c r="U60" s="457"/>
    </row>
    <row r="61" spans="2:21" ht="24.6" customHeight="1">
      <c r="B61" s="451"/>
      <c r="C61" s="452"/>
      <c r="D61" s="452"/>
      <c r="E61" s="455"/>
      <c r="F61" s="456"/>
      <c r="G61" s="456"/>
      <c r="H61" s="456"/>
      <c r="I61" s="456"/>
      <c r="J61" s="456"/>
      <c r="K61" s="456"/>
      <c r="L61" s="456"/>
      <c r="M61" s="456"/>
      <c r="N61" s="456"/>
      <c r="O61" s="456"/>
      <c r="P61" s="456"/>
      <c r="Q61" s="456"/>
      <c r="R61" s="456"/>
      <c r="S61" s="456"/>
      <c r="T61" s="456"/>
      <c r="U61" s="457"/>
    </row>
    <row r="62" spans="2:21" ht="24.6" customHeight="1">
      <c r="B62" s="451"/>
      <c r="C62" s="452"/>
      <c r="D62" s="452"/>
      <c r="E62" s="455"/>
      <c r="F62" s="456"/>
      <c r="G62" s="456"/>
      <c r="H62" s="456"/>
      <c r="I62" s="456"/>
      <c r="J62" s="456"/>
      <c r="K62" s="456"/>
      <c r="L62" s="456"/>
      <c r="M62" s="456"/>
      <c r="N62" s="456"/>
      <c r="O62" s="456"/>
      <c r="P62" s="456"/>
      <c r="Q62" s="456"/>
      <c r="R62" s="456"/>
      <c r="S62" s="456"/>
      <c r="T62" s="456"/>
      <c r="U62" s="457"/>
    </row>
    <row r="63" spans="2:21" ht="24.6" customHeight="1">
      <c r="B63" s="453"/>
      <c r="C63" s="454"/>
      <c r="D63" s="454"/>
      <c r="E63" s="458"/>
      <c r="F63" s="459"/>
      <c r="G63" s="459"/>
      <c r="H63" s="459"/>
      <c r="I63" s="459"/>
      <c r="J63" s="459"/>
      <c r="K63" s="459"/>
      <c r="L63" s="459"/>
      <c r="M63" s="459"/>
      <c r="N63" s="459"/>
      <c r="O63" s="459"/>
      <c r="P63" s="459"/>
      <c r="Q63" s="459"/>
      <c r="R63" s="459"/>
      <c r="S63" s="459"/>
      <c r="T63" s="459"/>
      <c r="U63" s="460"/>
    </row>
    <row r="72" spans="2:22" ht="22.8" customHeight="1">
      <c r="B72" s="1"/>
      <c r="C72" s="1"/>
      <c r="D72" s="1"/>
      <c r="E72" s="1"/>
      <c r="F72" s="1"/>
      <c r="G72" s="1"/>
      <c r="H72" s="1"/>
      <c r="I72" s="10" t="s">
        <v>87</v>
      </c>
      <c r="J72" s="1"/>
      <c r="K72" s="1"/>
      <c r="L72" s="1"/>
      <c r="M72" s="1"/>
      <c r="N72" s="1"/>
      <c r="O72" s="1"/>
      <c r="P72" s="1"/>
      <c r="Q72" s="1"/>
      <c r="R72" s="1"/>
      <c r="S72" s="1"/>
      <c r="T72" s="1"/>
      <c r="U72" s="1"/>
      <c r="V72" s="1"/>
    </row>
    <row r="73" spans="2:22">
      <c r="B73" s="1"/>
      <c r="C73" s="1"/>
      <c r="D73" s="1"/>
      <c r="E73" s="1"/>
      <c r="F73" s="1"/>
      <c r="G73" s="1"/>
      <c r="H73" s="1"/>
      <c r="I73" s="1"/>
      <c r="J73" s="1"/>
      <c r="K73" s="1"/>
      <c r="L73" s="1"/>
      <c r="M73" s="1"/>
      <c r="N73" s="1"/>
      <c r="O73" s="1"/>
      <c r="P73" s="1"/>
      <c r="Q73" s="1"/>
      <c r="R73" s="1"/>
      <c r="S73" s="1"/>
      <c r="T73" s="1"/>
      <c r="U73" s="1"/>
      <c r="V73" s="1"/>
    </row>
    <row r="74" spans="2:22" ht="19.2">
      <c r="B74" s="16" t="s">
        <v>88</v>
      </c>
      <c r="C74" s="4" t="s">
        <v>89</v>
      </c>
      <c r="D74" s="1"/>
      <c r="E74" s="1"/>
      <c r="F74" s="1"/>
      <c r="G74" s="1"/>
      <c r="H74" s="1"/>
      <c r="I74" s="1"/>
      <c r="J74" s="1"/>
      <c r="K74" s="1"/>
      <c r="L74" s="1"/>
      <c r="M74" s="1"/>
      <c r="N74" s="1"/>
      <c r="O74" s="1"/>
      <c r="P74" s="1"/>
      <c r="Q74" s="1"/>
      <c r="R74" s="1"/>
      <c r="S74" s="1"/>
      <c r="T74" s="1"/>
      <c r="U74" s="1"/>
      <c r="V74" s="1"/>
    </row>
    <row r="75" spans="2:22">
      <c r="B75" s="1"/>
      <c r="C75" s="1"/>
      <c r="D75" s="1"/>
      <c r="E75" s="1"/>
      <c r="F75" s="1"/>
      <c r="G75" s="1"/>
      <c r="H75" s="1"/>
      <c r="I75" s="1"/>
      <c r="J75" s="1"/>
      <c r="K75" s="1"/>
      <c r="L75" s="1"/>
      <c r="M75" s="1"/>
      <c r="N75" s="1"/>
      <c r="O75" s="1"/>
      <c r="P75" s="1"/>
      <c r="Q75" s="1"/>
      <c r="R75" s="1"/>
      <c r="S75" s="1"/>
      <c r="T75" s="1"/>
      <c r="U75" s="1"/>
      <c r="V75" s="1"/>
    </row>
    <row r="76" spans="2:22" ht="18.600000000000001" customHeight="1">
      <c r="B76" s="36" t="s">
        <v>90</v>
      </c>
      <c r="D76" s="1"/>
      <c r="E76" s="1"/>
      <c r="F76" s="1"/>
      <c r="G76" s="1"/>
      <c r="H76" s="1"/>
      <c r="I76" s="1"/>
      <c r="J76" s="1"/>
      <c r="K76" s="1"/>
      <c r="L76" s="1"/>
      <c r="M76" s="1"/>
      <c r="N76" s="1"/>
      <c r="O76" s="1"/>
      <c r="P76" s="1"/>
      <c r="Q76" s="1"/>
      <c r="R76" s="1"/>
      <c r="S76" s="1"/>
      <c r="T76" s="1"/>
      <c r="U76" s="1"/>
      <c r="V76" s="1"/>
    </row>
    <row r="77" spans="2:22">
      <c r="B77" s="1"/>
      <c r="C77" s="1"/>
      <c r="D77" s="1"/>
      <c r="E77" s="1"/>
      <c r="F77" s="1"/>
      <c r="G77" s="1"/>
      <c r="H77" s="1"/>
      <c r="I77" s="1"/>
      <c r="J77" s="1"/>
      <c r="K77" s="1"/>
      <c r="L77" s="1"/>
      <c r="M77" s="1"/>
      <c r="N77" s="1"/>
      <c r="O77" s="1"/>
      <c r="P77" s="1"/>
      <c r="Q77" s="1"/>
      <c r="R77" s="1"/>
      <c r="S77" s="1"/>
      <c r="T77" s="1"/>
      <c r="U77" s="1"/>
      <c r="V77" s="1"/>
    </row>
    <row r="78" spans="2:22" ht="13.8" customHeight="1">
      <c r="B78" s="344" t="s">
        <v>91</v>
      </c>
      <c r="C78" s="345"/>
      <c r="D78" s="345"/>
      <c r="E78" s="345"/>
      <c r="F78" s="313" t="s">
        <v>92</v>
      </c>
      <c r="G78" s="314"/>
      <c r="H78" s="314"/>
      <c r="I78" s="314"/>
      <c r="J78" s="352"/>
      <c r="K78" s="329" t="s">
        <v>93</v>
      </c>
      <c r="L78" s="329"/>
      <c r="M78" s="329"/>
      <c r="N78" s="329"/>
      <c r="O78" s="329"/>
      <c r="P78" s="329"/>
      <c r="Q78" s="329"/>
      <c r="R78" s="329"/>
      <c r="S78" s="329"/>
      <c r="T78" s="329"/>
      <c r="U78" s="366"/>
      <c r="V78" s="1"/>
    </row>
    <row r="79" spans="2:22" ht="13.8" customHeight="1">
      <c r="B79" s="346"/>
      <c r="C79" s="347"/>
      <c r="D79" s="347"/>
      <c r="E79" s="347"/>
      <c r="F79" s="257"/>
      <c r="G79" s="258"/>
      <c r="H79" s="258"/>
      <c r="I79" s="258"/>
      <c r="J79" s="342"/>
      <c r="K79" s="329"/>
      <c r="L79" s="329"/>
      <c r="M79" s="329"/>
      <c r="N79" s="329"/>
      <c r="O79" s="329"/>
      <c r="P79" s="329"/>
      <c r="Q79" s="329"/>
      <c r="R79" s="329"/>
      <c r="S79" s="329"/>
      <c r="T79" s="329"/>
      <c r="U79" s="366"/>
      <c r="V79" s="1"/>
    </row>
    <row r="80" spans="2:22" ht="43.2" customHeight="1">
      <c r="B80" s="267" t="s">
        <v>94</v>
      </c>
      <c r="C80" s="328" t="s">
        <v>95</v>
      </c>
      <c r="D80" s="329"/>
      <c r="E80" s="329"/>
      <c r="F80" s="434">
        <f t="array" ref="F80">_xlfn.IFS(COUNTA(B45:B57)&gt;=12,50000,COUNTA(B45:B57)=11,45900,COUNTA(B45:B57)=10,41600,COUNTA(B45:B57)=9,37400,COUNTA(B45:B57)=8,33300,COUNTA(B45:B57)=7,29100,COUNTA(B45:B57)=6,24900,COUNTA(B45:B57)=5,20800,COUNTA(B45:B57)=4,16600,COUNTA(B45:B57)=3,12400,COUNTA(B45:B57)=2,8300,COUNTA(B45:B57)=1,4100,COUNTA(B45:B57)=0,0)</f>
        <v>50000</v>
      </c>
      <c r="G80" s="435"/>
      <c r="H80" s="435"/>
      <c r="I80" s="435"/>
      <c r="J80" s="117" t="s">
        <v>19</v>
      </c>
      <c r="K80" s="355"/>
      <c r="L80" s="355"/>
      <c r="M80" s="355"/>
      <c r="N80" s="355"/>
      <c r="O80" s="355"/>
      <c r="P80" s="355"/>
      <c r="Q80" s="355"/>
      <c r="R80" s="355"/>
      <c r="S80" s="355"/>
      <c r="T80" s="355"/>
      <c r="U80" s="356"/>
      <c r="V80" s="1"/>
    </row>
    <row r="81" spans="2:22" ht="43.2" customHeight="1">
      <c r="B81" s="267"/>
      <c r="C81" s="328" t="s">
        <v>96</v>
      </c>
      <c r="D81" s="329"/>
      <c r="E81" s="329"/>
      <c r="F81" s="447"/>
      <c r="G81" s="448"/>
      <c r="H81" s="448"/>
      <c r="I81" s="448"/>
      <c r="J81" s="118" t="s">
        <v>19</v>
      </c>
      <c r="K81" s="355"/>
      <c r="L81" s="355"/>
      <c r="M81" s="355"/>
      <c r="N81" s="355"/>
      <c r="O81" s="355"/>
      <c r="P81" s="355"/>
      <c r="Q81" s="355"/>
      <c r="R81" s="355"/>
      <c r="S81" s="355"/>
      <c r="T81" s="355"/>
      <c r="U81" s="356"/>
      <c r="V81" s="1"/>
    </row>
    <row r="82" spans="2:22" ht="43.2" customHeight="1">
      <c r="B82" s="267"/>
      <c r="C82" s="328" t="s">
        <v>97</v>
      </c>
      <c r="D82" s="329"/>
      <c r="E82" s="329"/>
      <c r="F82" s="417">
        <v>10000</v>
      </c>
      <c r="G82" s="418"/>
      <c r="H82" s="418"/>
      <c r="I82" s="418"/>
      <c r="J82" s="119" t="s">
        <v>19</v>
      </c>
      <c r="K82" s="355"/>
      <c r="L82" s="355"/>
      <c r="M82" s="355"/>
      <c r="N82" s="355"/>
      <c r="O82" s="355"/>
      <c r="P82" s="355"/>
      <c r="Q82" s="355"/>
      <c r="R82" s="355"/>
      <c r="S82" s="355"/>
      <c r="T82" s="355"/>
      <c r="U82" s="356"/>
      <c r="V82" s="1"/>
    </row>
    <row r="83" spans="2:22" ht="36" customHeight="1">
      <c r="B83" s="328" t="s">
        <v>98</v>
      </c>
      <c r="C83" s="329"/>
      <c r="D83" s="329"/>
      <c r="E83" s="329"/>
      <c r="F83" s="417">
        <v>5000</v>
      </c>
      <c r="G83" s="418"/>
      <c r="H83" s="418"/>
      <c r="I83" s="418"/>
      <c r="J83" s="51" t="s">
        <v>19</v>
      </c>
      <c r="K83" s="355"/>
      <c r="L83" s="355"/>
      <c r="M83" s="355"/>
      <c r="N83" s="355"/>
      <c r="O83" s="355"/>
      <c r="P83" s="355"/>
      <c r="Q83" s="355"/>
      <c r="R83" s="355"/>
      <c r="S83" s="355"/>
      <c r="T83" s="355"/>
      <c r="U83" s="356"/>
      <c r="V83" s="1"/>
    </row>
    <row r="84" spans="2:22" ht="36" customHeight="1">
      <c r="B84" s="328" t="s">
        <v>99</v>
      </c>
      <c r="C84" s="329"/>
      <c r="D84" s="329"/>
      <c r="E84" s="329"/>
      <c r="F84" s="417">
        <v>40000</v>
      </c>
      <c r="G84" s="418"/>
      <c r="H84" s="418"/>
      <c r="I84" s="418"/>
      <c r="J84" s="51" t="s">
        <v>19</v>
      </c>
      <c r="K84" s="355"/>
      <c r="L84" s="355"/>
      <c r="M84" s="355"/>
      <c r="N84" s="355"/>
      <c r="O84" s="355"/>
      <c r="P84" s="355"/>
      <c r="Q84" s="355"/>
      <c r="R84" s="355"/>
      <c r="S84" s="355"/>
      <c r="T84" s="355"/>
      <c r="U84" s="356"/>
      <c r="V84" s="1"/>
    </row>
    <row r="85" spans="2:22" ht="36" customHeight="1">
      <c r="B85" s="328" t="s">
        <v>100</v>
      </c>
      <c r="C85" s="329"/>
      <c r="D85" s="329"/>
      <c r="E85" s="329"/>
      <c r="F85" s="432"/>
      <c r="G85" s="433"/>
      <c r="H85" s="433"/>
      <c r="I85" s="433"/>
      <c r="J85" s="51" t="s">
        <v>19</v>
      </c>
      <c r="K85" s="355"/>
      <c r="L85" s="355"/>
      <c r="M85" s="355"/>
      <c r="N85" s="355"/>
      <c r="O85" s="355"/>
      <c r="P85" s="355"/>
      <c r="Q85" s="355"/>
      <c r="R85" s="355"/>
      <c r="S85" s="355"/>
      <c r="T85" s="355"/>
      <c r="U85" s="356"/>
      <c r="V85" s="1"/>
    </row>
    <row r="86" spans="2:22" ht="36" customHeight="1">
      <c r="B86" s="328" t="s">
        <v>101</v>
      </c>
      <c r="C86" s="329"/>
      <c r="D86" s="329"/>
      <c r="E86" s="329"/>
      <c r="F86" s="432"/>
      <c r="G86" s="433"/>
      <c r="H86" s="433"/>
      <c r="I86" s="433"/>
      <c r="J86" s="51" t="s">
        <v>19</v>
      </c>
      <c r="K86" s="355"/>
      <c r="L86" s="355"/>
      <c r="M86" s="355"/>
      <c r="N86" s="355"/>
      <c r="O86" s="355"/>
      <c r="P86" s="355"/>
      <c r="Q86" s="355"/>
      <c r="R86" s="355"/>
      <c r="S86" s="355"/>
      <c r="T86" s="355"/>
      <c r="U86" s="356"/>
      <c r="V86" s="1"/>
    </row>
    <row r="87" spans="2:22" ht="44.4" customHeight="1">
      <c r="B87" s="257" t="s">
        <v>102</v>
      </c>
      <c r="C87" s="258"/>
      <c r="D87" s="258"/>
      <c r="E87" s="258"/>
      <c r="F87" s="434">
        <f>SUM(F80:I86)</f>
        <v>105000</v>
      </c>
      <c r="G87" s="435"/>
      <c r="H87" s="435"/>
      <c r="I87" s="435"/>
      <c r="J87" s="50" t="s">
        <v>19</v>
      </c>
      <c r="K87" s="358"/>
      <c r="L87" s="359"/>
      <c r="M87" s="359"/>
      <c r="N87" s="359"/>
      <c r="O87" s="359"/>
      <c r="P87" s="359"/>
      <c r="Q87" s="359"/>
      <c r="R87" s="359"/>
      <c r="S87" s="359"/>
      <c r="T87" s="359"/>
      <c r="U87" s="360"/>
      <c r="V87" s="1"/>
    </row>
    <row r="88" spans="2:22" ht="14.4">
      <c r="B88" s="39"/>
      <c r="C88" s="39"/>
      <c r="D88" s="39"/>
      <c r="E88" s="39"/>
      <c r="F88" s="40"/>
      <c r="G88" s="41"/>
      <c r="H88" s="41"/>
      <c r="I88" s="41"/>
      <c r="J88" s="39"/>
      <c r="K88" s="53"/>
      <c r="L88" s="53"/>
      <c r="M88" s="53"/>
      <c r="N88" s="53"/>
      <c r="O88" s="53"/>
      <c r="P88" s="53"/>
      <c r="Q88" s="53"/>
      <c r="R88" s="53"/>
      <c r="S88" s="53"/>
      <c r="T88" s="1"/>
      <c r="U88" s="1"/>
      <c r="V88" s="1"/>
    </row>
    <row r="89" spans="2:22" ht="19.2">
      <c r="B89" s="36" t="s">
        <v>103</v>
      </c>
      <c r="C89" s="36"/>
      <c r="D89" s="39"/>
      <c r="E89" s="39"/>
      <c r="F89" s="40"/>
      <c r="G89" s="41"/>
      <c r="H89" s="41"/>
      <c r="I89" s="41"/>
      <c r="J89" s="39"/>
      <c r="K89" s="53"/>
      <c r="L89" s="53"/>
      <c r="M89" s="53"/>
      <c r="N89" s="53"/>
      <c r="O89" s="53"/>
      <c r="P89" s="53"/>
      <c r="Q89" s="53"/>
      <c r="R89" s="53"/>
      <c r="S89" s="53"/>
      <c r="T89" s="1"/>
      <c r="U89" s="1"/>
      <c r="V89" s="1"/>
    </row>
    <row r="90" spans="2:22" ht="13.8" customHeight="1">
      <c r="B90" s="344" t="s">
        <v>91</v>
      </c>
      <c r="C90" s="430"/>
      <c r="D90" s="345" t="s">
        <v>92</v>
      </c>
      <c r="E90" s="345"/>
      <c r="F90" s="345"/>
      <c r="G90" s="96"/>
      <c r="H90" s="96"/>
      <c r="I90" s="96"/>
      <c r="J90" s="96"/>
      <c r="K90" s="96"/>
      <c r="L90" s="96"/>
      <c r="M90" s="96"/>
      <c r="N90" s="96"/>
      <c r="O90" s="96"/>
      <c r="P90" s="313" t="s">
        <v>93</v>
      </c>
      <c r="Q90" s="314"/>
      <c r="R90" s="314"/>
      <c r="S90" s="314"/>
      <c r="T90" s="314"/>
      <c r="U90" s="352"/>
      <c r="V90" s="1"/>
    </row>
    <row r="91" spans="2:22" ht="38.4" customHeight="1">
      <c r="B91" s="346"/>
      <c r="C91" s="431"/>
      <c r="D91" s="347"/>
      <c r="E91" s="347"/>
      <c r="F91" s="347"/>
      <c r="G91" s="328" t="s">
        <v>104</v>
      </c>
      <c r="H91" s="329"/>
      <c r="I91" s="329"/>
      <c r="J91" s="366"/>
      <c r="K91" s="328" t="s">
        <v>105</v>
      </c>
      <c r="L91" s="329"/>
      <c r="M91" s="329"/>
      <c r="N91" s="329"/>
      <c r="O91" s="366"/>
      <c r="P91" s="257"/>
      <c r="Q91" s="258"/>
      <c r="R91" s="258"/>
      <c r="S91" s="258"/>
      <c r="T91" s="258"/>
      <c r="U91" s="342"/>
      <c r="V91" s="1"/>
    </row>
    <row r="92" spans="2:22" ht="42.6" customHeight="1">
      <c r="B92" s="328" t="s">
        <v>106</v>
      </c>
      <c r="C92" s="366"/>
      <c r="D92" s="417">
        <f>SUM(G92,K92)</f>
        <v>13700</v>
      </c>
      <c r="E92" s="418"/>
      <c r="F92" s="51" t="s">
        <v>19</v>
      </c>
      <c r="G92" s="421">
        <v>13700</v>
      </c>
      <c r="H92" s="422"/>
      <c r="I92" s="422"/>
      <c r="J92" s="51" t="s">
        <v>19</v>
      </c>
      <c r="K92" s="333"/>
      <c r="L92" s="332"/>
      <c r="M92" s="332"/>
      <c r="N92" s="332"/>
      <c r="O92" s="51" t="s">
        <v>19</v>
      </c>
      <c r="P92" s="424" t="s">
        <v>107</v>
      </c>
      <c r="Q92" s="425"/>
      <c r="R92" s="425"/>
      <c r="S92" s="425"/>
      <c r="T92" s="425"/>
      <c r="U92" s="426"/>
      <c r="V92" s="1"/>
    </row>
    <row r="93" spans="2:22" ht="42.6" customHeight="1">
      <c r="B93" s="328" t="s">
        <v>108</v>
      </c>
      <c r="C93" s="366"/>
      <c r="D93" s="417">
        <f t="shared" ref="D93:D102" si="0">SUM(G93,K93)</f>
        <v>12000</v>
      </c>
      <c r="E93" s="418"/>
      <c r="F93" s="51" t="s">
        <v>19</v>
      </c>
      <c r="G93" s="421">
        <v>12000</v>
      </c>
      <c r="H93" s="422"/>
      <c r="I93" s="422"/>
      <c r="J93" s="51" t="s">
        <v>19</v>
      </c>
      <c r="K93" s="333"/>
      <c r="L93" s="332"/>
      <c r="M93" s="332"/>
      <c r="N93" s="332"/>
      <c r="O93" s="51" t="s">
        <v>19</v>
      </c>
      <c r="P93" s="424" t="s">
        <v>109</v>
      </c>
      <c r="Q93" s="425"/>
      <c r="R93" s="425"/>
      <c r="S93" s="425"/>
      <c r="T93" s="425"/>
      <c r="U93" s="426"/>
      <c r="V93" s="1"/>
    </row>
    <row r="94" spans="2:22" ht="42.6" customHeight="1">
      <c r="B94" s="328" t="s">
        <v>110</v>
      </c>
      <c r="C94" s="366"/>
      <c r="D94" s="417">
        <f t="shared" si="0"/>
        <v>13300</v>
      </c>
      <c r="E94" s="418"/>
      <c r="F94" s="51" t="s">
        <v>19</v>
      </c>
      <c r="G94" s="421">
        <v>13300</v>
      </c>
      <c r="H94" s="422"/>
      <c r="I94" s="422"/>
      <c r="J94" s="51" t="s">
        <v>19</v>
      </c>
      <c r="K94" s="333"/>
      <c r="L94" s="332"/>
      <c r="M94" s="332"/>
      <c r="N94" s="332"/>
      <c r="O94" s="51" t="s">
        <v>19</v>
      </c>
      <c r="P94" s="427" t="s">
        <v>111</v>
      </c>
      <c r="Q94" s="428"/>
      <c r="R94" s="428"/>
      <c r="S94" s="428"/>
      <c r="T94" s="428"/>
      <c r="U94" s="429"/>
      <c r="V94" s="1"/>
    </row>
    <row r="95" spans="2:22" ht="42.6" customHeight="1">
      <c r="B95" s="328" t="s">
        <v>112</v>
      </c>
      <c r="C95" s="366"/>
      <c r="D95" s="417">
        <f t="shared" si="0"/>
        <v>20000</v>
      </c>
      <c r="E95" s="418"/>
      <c r="F95" s="51" t="s">
        <v>19</v>
      </c>
      <c r="G95" s="421">
        <v>20000</v>
      </c>
      <c r="H95" s="422"/>
      <c r="I95" s="422"/>
      <c r="J95" s="51" t="s">
        <v>19</v>
      </c>
      <c r="K95" s="333"/>
      <c r="L95" s="332"/>
      <c r="M95" s="332"/>
      <c r="N95" s="332"/>
      <c r="O95" s="51" t="s">
        <v>19</v>
      </c>
      <c r="P95" s="424" t="s">
        <v>113</v>
      </c>
      <c r="Q95" s="425"/>
      <c r="R95" s="425"/>
      <c r="S95" s="425"/>
      <c r="T95" s="425"/>
      <c r="U95" s="426"/>
      <c r="V95" s="1"/>
    </row>
    <row r="96" spans="2:22" ht="42.6" customHeight="1">
      <c r="B96" s="328" t="s">
        <v>114</v>
      </c>
      <c r="C96" s="366"/>
      <c r="D96" s="417">
        <f t="shared" si="0"/>
        <v>3000</v>
      </c>
      <c r="E96" s="418"/>
      <c r="F96" s="51" t="s">
        <v>19</v>
      </c>
      <c r="G96" s="421">
        <v>3000</v>
      </c>
      <c r="H96" s="422"/>
      <c r="I96" s="422"/>
      <c r="J96" s="51" t="s">
        <v>19</v>
      </c>
      <c r="K96" s="333"/>
      <c r="L96" s="332"/>
      <c r="M96" s="332"/>
      <c r="N96" s="332"/>
      <c r="O96" s="51" t="s">
        <v>19</v>
      </c>
      <c r="P96" s="424" t="s">
        <v>115</v>
      </c>
      <c r="Q96" s="425"/>
      <c r="R96" s="425"/>
      <c r="S96" s="425"/>
      <c r="T96" s="425"/>
      <c r="U96" s="426"/>
      <c r="V96" s="1"/>
    </row>
    <row r="97" spans="2:22" ht="42.6" customHeight="1">
      <c r="B97" s="328" t="s">
        <v>116</v>
      </c>
      <c r="C97" s="366"/>
      <c r="D97" s="417">
        <f t="shared" si="0"/>
        <v>3000</v>
      </c>
      <c r="E97" s="418"/>
      <c r="F97" s="51" t="s">
        <v>19</v>
      </c>
      <c r="G97" s="421">
        <v>3000</v>
      </c>
      <c r="H97" s="422"/>
      <c r="I97" s="422"/>
      <c r="J97" s="51" t="s">
        <v>19</v>
      </c>
      <c r="K97" s="333"/>
      <c r="L97" s="332"/>
      <c r="M97" s="332"/>
      <c r="N97" s="332"/>
      <c r="O97" s="51" t="s">
        <v>19</v>
      </c>
      <c r="P97" s="424" t="s">
        <v>117</v>
      </c>
      <c r="Q97" s="425"/>
      <c r="R97" s="425"/>
      <c r="S97" s="425"/>
      <c r="T97" s="425"/>
      <c r="U97" s="426"/>
      <c r="V97" s="1"/>
    </row>
    <row r="98" spans="2:22" ht="42.6" customHeight="1">
      <c r="B98" s="328" t="s">
        <v>118</v>
      </c>
      <c r="C98" s="366"/>
      <c r="D98" s="417">
        <f t="shared" si="0"/>
        <v>40000</v>
      </c>
      <c r="E98" s="418"/>
      <c r="F98" s="51" t="s">
        <v>19</v>
      </c>
      <c r="G98" s="333"/>
      <c r="H98" s="332"/>
      <c r="I98" s="332"/>
      <c r="J98" s="51" t="s">
        <v>19</v>
      </c>
      <c r="K98" s="421">
        <v>40000</v>
      </c>
      <c r="L98" s="422"/>
      <c r="M98" s="422"/>
      <c r="N98" s="422"/>
      <c r="O98" s="51" t="s">
        <v>19</v>
      </c>
      <c r="P98" s="424" t="s">
        <v>119</v>
      </c>
      <c r="Q98" s="425"/>
      <c r="R98" s="425"/>
      <c r="S98" s="425"/>
      <c r="T98" s="425"/>
      <c r="U98" s="426"/>
      <c r="V98" s="1"/>
    </row>
    <row r="99" spans="2:22" ht="42.6" customHeight="1">
      <c r="B99" s="328"/>
      <c r="C99" s="366"/>
      <c r="D99" s="361">
        <f t="shared" si="0"/>
        <v>0</v>
      </c>
      <c r="E99" s="362"/>
      <c r="F99" s="51" t="s">
        <v>19</v>
      </c>
      <c r="G99" s="333"/>
      <c r="H99" s="332"/>
      <c r="I99" s="332"/>
      <c r="J99" s="51" t="s">
        <v>19</v>
      </c>
      <c r="K99" s="333"/>
      <c r="L99" s="332"/>
      <c r="M99" s="332"/>
      <c r="N99" s="332"/>
      <c r="O99" s="51" t="s">
        <v>19</v>
      </c>
      <c r="P99" s="334"/>
      <c r="Q99" s="335"/>
      <c r="R99" s="335"/>
      <c r="S99" s="335"/>
      <c r="T99" s="335"/>
      <c r="U99" s="336"/>
      <c r="V99" s="1"/>
    </row>
    <row r="100" spans="2:22" ht="42.6" customHeight="1">
      <c r="B100" s="328"/>
      <c r="C100" s="366"/>
      <c r="D100" s="361">
        <f t="shared" si="0"/>
        <v>0</v>
      </c>
      <c r="E100" s="362"/>
      <c r="F100" s="51" t="s">
        <v>19</v>
      </c>
      <c r="G100" s="333"/>
      <c r="H100" s="332"/>
      <c r="I100" s="332"/>
      <c r="J100" s="51" t="s">
        <v>19</v>
      </c>
      <c r="K100" s="333"/>
      <c r="L100" s="332"/>
      <c r="M100" s="332"/>
      <c r="N100" s="332"/>
      <c r="O100" s="51" t="s">
        <v>19</v>
      </c>
      <c r="P100" s="334"/>
      <c r="Q100" s="335"/>
      <c r="R100" s="335"/>
      <c r="S100" s="335"/>
      <c r="T100" s="335"/>
      <c r="U100" s="336"/>
      <c r="V100" s="1"/>
    </row>
    <row r="101" spans="2:22" ht="42.6" customHeight="1">
      <c r="B101" s="328"/>
      <c r="C101" s="366"/>
      <c r="D101" s="361">
        <f t="shared" si="0"/>
        <v>0</v>
      </c>
      <c r="E101" s="362"/>
      <c r="F101" s="51" t="s">
        <v>19</v>
      </c>
      <c r="G101" s="333"/>
      <c r="H101" s="332"/>
      <c r="I101" s="332"/>
      <c r="J101" s="51" t="s">
        <v>19</v>
      </c>
      <c r="K101" s="333"/>
      <c r="L101" s="332"/>
      <c r="M101" s="332"/>
      <c r="N101" s="332"/>
      <c r="O101" s="51" t="s">
        <v>19</v>
      </c>
      <c r="P101" s="334"/>
      <c r="Q101" s="335"/>
      <c r="R101" s="335"/>
      <c r="S101" s="335"/>
      <c r="T101" s="335"/>
      <c r="U101" s="336"/>
      <c r="V101" s="1"/>
    </row>
    <row r="102" spans="2:22" ht="42.6" customHeight="1">
      <c r="B102" s="328" t="s">
        <v>102</v>
      </c>
      <c r="C102" s="329"/>
      <c r="D102" s="417">
        <f t="shared" si="0"/>
        <v>105000</v>
      </c>
      <c r="E102" s="418"/>
      <c r="F102" s="51" t="s">
        <v>19</v>
      </c>
      <c r="G102" s="419">
        <f>SUM(G92:I99)</f>
        <v>65000</v>
      </c>
      <c r="H102" s="420"/>
      <c r="I102" s="420"/>
      <c r="J102" s="38" t="s">
        <v>19</v>
      </c>
      <c r="K102" s="421">
        <f>SUM(K92:N101)</f>
        <v>40000</v>
      </c>
      <c r="L102" s="422"/>
      <c r="M102" s="422"/>
      <c r="N102" s="422"/>
      <c r="O102" s="51" t="s">
        <v>19</v>
      </c>
      <c r="P102" s="334"/>
      <c r="Q102" s="335"/>
      <c r="R102" s="335"/>
      <c r="S102" s="335"/>
      <c r="T102" s="335"/>
      <c r="U102" s="336"/>
      <c r="V102" s="1"/>
    </row>
    <row r="103" spans="2:22" ht="16.2">
      <c r="B103" s="1"/>
      <c r="C103" s="1"/>
      <c r="D103" s="1"/>
      <c r="E103" s="1"/>
      <c r="F103" s="1"/>
      <c r="G103" s="1"/>
      <c r="H103" s="1"/>
      <c r="I103" s="10" t="s">
        <v>120</v>
      </c>
      <c r="J103" s="1"/>
      <c r="K103" s="1"/>
      <c r="L103" s="1"/>
      <c r="M103" s="1"/>
      <c r="N103" s="1"/>
      <c r="O103" s="1"/>
      <c r="P103" s="1"/>
      <c r="Q103" s="1"/>
      <c r="R103" s="1"/>
      <c r="S103" s="1"/>
      <c r="T103" s="1"/>
      <c r="U103" s="1"/>
      <c r="V103" s="1"/>
    </row>
    <row r="104" spans="2:22">
      <c r="B104" s="1"/>
      <c r="C104" s="1"/>
      <c r="D104" s="1"/>
      <c r="E104" s="1"/>
      <c r="F104" s="1"/>
      <c r="G104" s="1"/>
      <c r="H104" s="1"/>
      <c r="I104" s="1"/>
      <c r="J104" s="1"/>
      <c r="K104" s="1"/>
      <c r="L104" s="1"/>
      <c r="M104" s="1"/>
      <c r="N104" s="1"/>
      <c r="O104" s="1"/>
      <c r="P104" s="1"/>
      <c r="Q104" s="1"/>
      <c r="R104" s="1"/>
      <c r="S104" s="1"/>
      <c r="T104" s="1"/>
      <c r="U104" s="1"/>
      <c r="V104" s="1"/>
    </row>
    <row r="105" spans="2:22" ht="19.2">
      <c r="B105" s="16" t="s">
        <v>121</v>
      </c>
      <c r="C105" s="4" t="s">
        <v>122</v>
      </c>
      <c r="D105" s="1"/>
      <c r="E105" s="1"/>
      <c r="F105" s="1"/>
      <c r="G105" s="1"/>
      <c r="H105" s="1"/>
      <c r="I105" s="1"/>
      <c r="J105" s="1"/>
      <c r="K105" s="1"/>
      <c r="L105" s="1"/>
      <c r="M105" s="1"/>
      <c r="N105" s="1"/>
      <c r="O105" s="1"/>
      <c r="P105" s="1"/>
      <c r="Q105" s="1"/>
      <c r="R105" s="1"/>
      <c r="S105" s="1"/>
      <c r="T105" s="1"/>
      <c r="U105" s="1"/>
      <c r="V105" s="1"/>
    </row>
    <row r="106" spans="2:22">
      <c r="B106" s="1"/>
      <c r="C106" s="1"/>
      <c r="D106" s="1"/>
      <c r="E106" s="1"/>
      <c r="F106" s="1"/>
      <c r="G106" s="1"/>
      <c r="H106" s="1"/>
      <c r="I106" s="1"/>
      <c r="J106" s="1"/>
      <c r="K106" s="1"/>
      <c r="L106" s="1"/>
      <c r="M106" s="1"/>
      <c r="N106" s="1"/>
      <c r="O106" s="1"/>
      <c r="P106" s="1"/>
      <c r="Q106" s="1"/>
      <c r="R106" s="1"/>
      <c r="S106" s="1"/>
      <c r="T106" s="1"/>
      <c r="U106" s="1"/>
      <c r="V106" s="1"/>
    </row>
    <row r="107" spans="2:22" ht="41.4" customHeight="1">
      <c r="B107" s="97"/>
      <c r="C107" s="423" t="s">
        <v>43</v>
      </c>
      <c r="D107" s="423"/>
      <c r="E107" s="423"/>
      <c r="F107" s="423" t="s">
        <v>47</v>
      </c>
      <c r="G107" s="423"/>
      <c r="H107" s="423"/>
      <c r="I107" s="423"/>
      <c r="J107" s="423"/>
      <c r="K107" s="423"/>
      <c r="L107" s="423" t="s">
        <v>45</v>
      </c>
      <c r="M107" s="423"/>
      <c r="N107" s="423"/>
      <c r="O107" s="423"/>
      <c r="P107" s="423"/>
      <c r="Q107" s="423" t="s">
        <v>123</v>
      </c>
      <c r="R107" s="423"/>
      <c r="S107" s="423"/>
      <c r="T107" s="423"/>
      <c r="U107" s="423"/>
      <c r="V107" s="1"/>
    </row>
    <row r="108" spans="2:22" ht="41.4" customHeight="1">
      <c r="B108" s="98" t="s">
        <v>16</v>
      </c>
      <c r="C108" s="416" t="s">
        <v>44</v>
      </c>
      <c r="D108" s="416"/>
      <c r="E108" s="416"/>
      <c r="F108" s="416" t="s">
        <v>124</v>
      </c>
      <c r="G108" s="416"/>
      <c r="H108" s="416"/>
      <c r="I108" s="416"/>
      <c r="J108" s="416"/>
      <c r="K108" s="416"/>
      <c r="L108" s="416" t="s">
        <v>46</v>
      </c>
      <c r="M108" s="416"/>
      <c r="N108" s="416"/>
      <c r="O108" s="416"/>
      <c r="P108" s="416"/>
      <c r="Q108" s="416" t="s">
        <v>125</v>
      </c>
      <c r="R108" s="416"/>
      <c r="S108" s="416"/>
      <c r="T108" s="416"/>
      <c r="U108" s="416"/>
      <c r="V108" s="1"/>
    </row>
    <row r="109" spans="2:22" ht="41.4" customHeight="1">
      <c r="B109" s="98" t="s">
        <v>20</v>
      </c>
      <c r="C109" s="416" t="s">
        <v>126</v>
      </c>
      <c r="D109" s="416"/>
      <c r="E109" s="416"/>
      <c r="F109" s="416" t="s">
        <v>124</v>
      </c>
      <c r="G109" s="416"/>
      <c r="H109" s="416"/>
      <c r="I109" s="416"/>
      <c r="J109" s="416"/>
      <c r="K109" s="416"/>
      <c r="L109" s="416" t="s">
        <v>46</v>
      </c>
      <c r="M109" s="416"/>
      <c r="N109" s="416"/>
      <c r="O109" s="416"/>
      <c r="P109" s="416"/>
      <c r="Q109" s="416" t="s">
        <v>127</v>
      </c>
      <c r="R109" s="416"/>
      <c r="S109" s="416"/>
      <c r="T109" s="416"/>
      <c r="U109" s="416"/>
      <c r="V109" s="1"/>
    </row>
    <row r="110" spans="2:22" ht="41.4" customHeight="1">
      <c r="B110" s="98" t="s">
        <v>68</v>
      </c>
      <c r="C110" s="416" t="s">
        <v>126</v>
      </c>
      <c r="D110" s="416"/>
      <c r="E110" s="416"/>
      <c r="F110" s="416" t="s">
        <v>124</v>
      </c>
      <c r="G110" s="416"/>
      <c r="H110" s="416"/>
      <c r="I110" s="416"/>
      <c r="J110" s="416"/>
      <c r="K110" s="416"/>
      <c r="L110" s="416" t="s">
        <v>46</v>
      </c>
      <c r="M110" s="416"/>
      <c r="N110" s="416"/>
      <c r="O110" s="416"/>
      <c r="P110" s="416"/>
      <c r="Q110" s="416" t="s">
        <v>128</v>
      </c>
      <c r="R110" s="416"/>
      <c r="S110" s="416"/>
      <c r="T110" s="416"/>
      <c r="U110" s="416"/>
      <c r="V110" s="1"/>
    </row>
    <row r="111" spans="2:22" ht="41.4" customHeight="1">
      <c r="B111" s="98" t="s">
        <v>88</v>
      </c>
      <c r="C111" s="416" t="s">
        <v>126</v>
      </c>
      <c r="D111" s="416"/>
      <c r="E111" s="416"/>
      <c r="F111" s="416" t="s">
        <v>124</v>
      </c>
      <c r="G111" s="416"/>
      <c r="H111" s="416"/>
      <c r="I111" s="416"/>
      <c r="J111" s="416"/>
      <c r="K111" s="416"/>
      <c r="L111" s="416" t="s">
        <v>46</v>
      </c>
      <c r="M111" s="416"/>
      <c r="N111" s="416"/>
      <c r="O111" s="416"/>
      <c r="P111" s="416"/>
      <c r="Q111" s="416" t="s">
        <v>129</v>
      </c>
      <c r="R111" s="416"/>
      <c r="S111" s="416"/>
      <c r="T111" s="416"/>
      <c r="U111" s="416"/>
      <c r="V111" s="1"/>
    </row>
    <row r="112" spans="2:22" ht="41.4" customHeight="1">
      <c r="B112" s="98" t="s">
        <v>121</v>
      </c>
      <c r="C112" s="416" t="s">
        <v>126</v>
      </c>
      <c r="D112" s="416"/>
      <c r="E112" s="416"/>
      <c r="F112" s="416" t="s">
        <v>124</v>
      </c>
      <c r="G112" s="416"/>
      <c r="H112" s="416"/>
      <c r="I112" s="416"/>
      <c r="J112" s="416"/>
      <c r="K112" s="416"/>
      <c r="L112" s="416" t="s">
        <v>46</v>
      </c>
      <c r="M112" s="416"/>
      <c r="N112" s="416"/>
      <c r="O112" s="416"/>
      <c r="P112" s="416"/>
      <c r="Q112" s="416" t="s">
        <v>130</v>
      </c>
      <c r="R112" s="416"/>
      <c r="S112" s="416"/>
      <c r="T112" s="416"/>
      <c r="U112" s="416"/>
      <c r="V112" s="1"/>
    </row>
    <row r="113" spans="2:22" ht="41.4" customHeight="1">
      <c r="B113" s="98" t="s">
        <v>131</v>
      </c>
      <c r="C113" s="416" t="s">
        <v>126</v>
      </c>
      <c r="D113" s="416"/>
      <c r="E113" s="416"/>
      <c r="F113" s="416" t="s">
        <v>124</v>
      </c>
      <c r="G113" s="416"/>
      <c r="H113" s="416"/>
      <c r="I113" s="416"/>
      <c r="J113" s="416"/>
      <c r="K113" s="416"/>
      <c r="L113" s="416" t="s">
        <v>46</v>
      </c>
      <c r="M113" s="416"/>
      <c r="N113" s="416"/>
      <c r="O113" s="416"/>
      <c r="P113" s="416"/>
      <c r="Q113" s="416" t="s">
        <v>132</v>
      </c>
      <c r="R113" s="416"/>
      <c r="S113" s="416"/>
      <c r="T113" s="416"/>
      <c r="U113" s="416"/>
      <c r="V113" s="1"/>
    </row>
    <row r="114" spans="2:22" ht="41.4" customHeight="1">
      <c r="B114" s="98" t="s">
        <v>133</v>
      </c>
      <c r="C114" s="416" t="s">
        <v>126</v>
      </c>
      <c r="D114" s="416"/>
      <c r="E114" s="416"/>
      <c r="F114" s="416" t="s">
        <v>124</v>
      </c>
      <c r="G114" s="416"/>
      <c r="H114" s="416"/>
      <c r="I114" s="416"/>
      <c r="J114" s="416"/>
      <c r="K114" s="416"/>
      <c r="L114" s="416" t="s">
        <v>46</v>
      </c>
      <c r="M114" s="416"/>
      <c r="N114" s="416"/>
      <c r="O114" s="416"/>
      <c r="P114" s="416"/>
      <c r="Q114" s="416" t="s">
        <v>134</v>
      </c>
      <c r="R114" s="416"/>
      <c r="S114" s="416"/>
      <c r="T114" s="416"/>
      <c r="U114" s="416"/>
      <c r="V114" s="1"/>
    </row>
    <row r="115" spans="2:22" ht="41.4" customHeight="1">
      <c r="B115" s="98" t="s">
        <v>13</v>
      </c>
      <c r="C115" s="416" t="s">
        <v>126</v>
      </c>
      <c r="D115" s="416"/>
      <c r="E115" s="416"/>
      <c r="F115" s="416" t="s">
        <v>124</v>
      </c>
      <c r="G115" s="416"/>
      <c r="H115" s="416"/>
      <c r="I115" s="416"/>
      <c r="J115" s="416"/>
      <c r="K115" s="416"/>
      <c r="L115" s="416" t="s">
        <v>46</v>
      </c>
      <c r="M115" s="416"/>
      <c r="N115" s="416"/>
      <c r="O115" s="416"/>
      <c r="P115" s="416"/>
      <c r="Q115" s="416" t="s">
        <v>135</v>
      </c>
      <c r="R115" s="416"/>
      <c r="S115" s="416"/>
      <c r="T115" s="416"/>
      <c r="U115" s="416"/>
      <c r="V115" s="1"/>
    </row>
    <row r="116" spans="2:22" ht="41.4" customHeight="1">
      <c r="B116" s="98" t="s">
        <v>35</v>
      </c>
      <c r="C116" s="416" t="s">
        <v>126</v>
      </c>
      <c r="D116" s="416"/>
      <c r="E116" s="416"/>
      <c r="F116" s="416" t="s">
        <v>124</v>
      </c>
      <c r="G116" s="416"/>
      <c r="H116" s="416"/>
      <c r="I116" s="416"/>
      <c r="J116" s="416"/>
      <c r="K116" s="416"/>
      <c r="L116" s="416" t="s">
        <v>46</v>
      </c>
      <c r="M116" s="416"/>
      <c r="N116" s="416"/>
      <c r="O116" s="416"/>
      <c r="P116" s="416"/>
      <c r="Q116" s="416" t="s">
        <v>135</v>
      </c>
      <c r="R116" s="416"/>
      <c r="S116" s="416"/>
      <c r="T116" s="416"/>
      <c r="U116" s="416"/>
      <c r="V116" s="1"/>
    </row>
    <row r="117" spans="2:22" ht="41.4" customHeight="1">
      <c r="B117" s="98" t="s">
        <v>136</v>
      </c>
      <c r="C117" s="416" t="s">
        <v>126</v>
      </c>
      <c r="D117" s="416"/>
      <c r="E117" s="416"/>
      <c r="F117" s="416" t="s">
        <v>124</v>
      </c>
      <c r="G117" s="416"/>
      <c r="H117" s="416"/>
      <c r="I117" s="416"/>
      <c r="J117" s="416"/>
      <c r="K117" s="416"/>
      <c r="L117" s="416" t="s">
        <v>46</v>
      </c>
      <c r="M117" s="416"/>
      <c r="N117" s="416"/>
      <c r="O117" s="416"/>
      <c r="P117" s="416"/>
      <c r="Q117" s="416" t="s">
        <v>135</v>
      </c>
      <c r="R117" s="416"/>
      <c r="S117" s="416"/>
      <c r="T117" s="416"/>
      <c r="U117" s="416"/>
      <c r="V117" s="1"/>
    </row>
    <row r="118" spans="2:22" ht="41.4" customHeight="1">
      <c r="B118" s="98" t="s">
        <v>137</v>
      </c>
      <c r="C118" s="414"/>
      <c r="D118" s="414"/>
      <c r="E118" s="414"/>
      <c r="F118" s="414"/>
      <c r="G118" s="414"/>
      <c r="H118" s="414"/>
      <c r="I118" s="414"/>
      <c r="J118" s="414"/>
      <c r="K118" s="414"/>
      <c r="L118" s="414"/>
      <c r="M118" s="414"/>
      <c r="N118" s="414"/>
      <c r="O118" s="414"/>
      <c r="P118" s="414"/>
      <c r="Q118" s="414"/>
      <c r="R118" s="414"/>
      <c r="S118" s="414"/>
      <c r="T118" s="414"/>
      <c r="U118" s="414"/>
      <c r="V118" s="1"/>
    </row>
    <row r="119" spans="2:22" ht="41.4" customHeight="1">
      <c r="B119" s="98" t="s">
        <v>138</v>
      </c>
      <c r="C119" s="414"/>
      <c r="D119" s="414"/>
      <c r="E119" s="414"/>
      <c r="F119" s="414"/>
      <c r="G119" s="414"/>
      <c r="H119" s="414"/>
      <c r="I119" s="414"/>
      <c r="J119" s="414"/>
      <c r="K119" s="414"/>
      <c r="L119" s="414"/>
      <c r="M119" s="414"/>
      <c r="N119" s="414"/>
      <c r="O119" s="414"/>
      <c r="P119" s="414"/>
      <c r="Q119" s="414"/>
      <c r="R119" s="414"/>
      <c r="S119" s="414"/>
      <c r="T119" s="414"/>
      <c r="U119" s="414"/>
      <c r="V119" s="1"/>
    </row>
    <row r="120" spans="2:22" ht="41.4" customHeight="1">
      <c r="B120" s="98" t="s">
        <v>139</v>
      </c>
      <c r="C120" s="414"/>
      <c r="D120" s="414"/>
      <c r="E120" s="414"/>
      <c r="F120" s="414"/>
      <c r="G120" s="414"/>
      <c r="H120" s="414"/>
      <c r="I120" s="414"/>
      <c r="J120" s="414"/>
      <c r="K120" s="414"/>
      <c r="L120" s="414"/>
      <c r="M120" s="414"/>
      <c r="N120" s="414"/>
      <c r="O120" s="414"/>
      <c r="P120" s="414"/>
      <c r="Q120" s="414"/>
      <c r="R120" s="414"/>
      <c r="S120" s="414"/>
      <c r="T120" s="414"/>
      <c r="U120" s="414"/>
      <c r="V120" s="1"/>
    </row>
    <row r="121" spans="2:22" ht="41.4" customHeight="1">
      <c r="B121" s="98" t="s">
        <v>140</v>
      </c>
      <c r="C121" s="414"/>
      <c r="D121" s="414"/>
      <c r="E121" s="414"/>
      <c r="F121" s="414"/>
      <c r="G121" s="414"/>
      <c r="H121" s="414"/>
      <c r="I121" s="414"/>
      <c r="J121" s="414"/>
      <c r="K121" s="414"/>
      <c r="L121" s="414"/>
      <c r="M121" s="414"/>
      <c r="N121" s="414"/>
      <c r="O121" s="414"/>
      <c r="P121" s="414"/>
      <c r="Q121" s="414"/>
      <c r="R121" s="414"/>
      <c r="S121" s="414"/>
      <c r="T121" s="414"/>
      <c r="U121" s="414"/>
      <c r="V121" s="1"/>
    </row>
    <row r="122" spans="2:22" ht="41.4" customHeight="1">
      <c r="B122" s="98" t="s">
        <v>141</v>
      </c>
      <c r="C122" s="414"/>
      <c r="D122" s="414"/>
      <c r="E122" s="414"/>
      <c r="F122" s="414"/>
      <c r="G122" s="414"/>
      <c r="H122" s="414"/>
      <c r="I122" s="414"/>
      <c r="J122" s="414"/>
      <c r="K122" s="414"/>
      <c r="L122" s="414"/>
      <c r="M122" s="414"/>
      <c r="N122" s="414"/>
      <c r="O122" s="414"/>
      <c r="P122" s="414"/>
      <c r="Q122" s="414"/>
      <c r="R122" s="414"/>
      <c r="S122" s="414"/>
      <c r="T122" s="414"/>
      <c r="U122" s="414"/>
      <c r="V122" s="1"/>
    </row>
    <row r="123" spans="2:22" ht="41.4" customHeight="1">
      <c r="B123" s="98" t="s">
        <v>142</v>
      </c>
      <c r="C123" s="414"/>
      <c r="D123" s="414"/>
      <c r="E123" s="414"/>
      <c r="F123" s="414"/>
      <c r="G123" s="414"/>
      <c r="H123" s="414"/>
      <c r="I123" s="414"/>
      <c r="J123" s="414"/>
      <c r="K123" s="414"/>
      <c r="L123" s="414"/>
      <c r="M123" s="414"/>
      <c r="N123" s="414"/>
      <c r="O123" s="414"/>
      <c r="P123" s="414"/>
      <c r="Q123" s="414"/>
      <c r="R123" s="414"/>
      <c r="S123" s="414"/>
      <c r="T123" s="414"/>
      <c r="U123" s="414"/>
      <c r="V123" s="1"/>
    </row>
    <row r="124" spans="2:22" ht="41.4" customHeight="1">
      <c r="B124" s="98" t="s">
        <v>143</v>
      </c>
      <c r="C124" s="414"/>
      <c r="D124" s="414"/>
      <c r="E124" s="414"/>
      <c r="F124" s="414"/>
      <c r="G124" s="414"/>
      <c r="H124" s="414"/>
      <c r="I124" s="414"/>
      <c r="J124" s="414"/>
      <c r="K124" s="414"/>
      <c r="L124" s="414"/>
      <c r="M124" s="414"/>
      <c r="N124" s="414"/>
      <c r="O124" s="414"/>
      <c r="P124" s="414"/>
      <c r="Q124" s="414"/>
      <c r="R124" s="414"/>
      <c r="S124" s="414"/>
      <c r="T124" s="414"/>
      <c r="U124" s="414"/>
      <c r="V124" s="1"/>
    </row>
    <row r="125" spans="2:22" ht="41.4" customHeight="1">
      <c r="B125" s="98" t="s">
        <v>144</v>
      </c>
      <c r="C125" s="414"/>
      <c r="D125" s="414"/>
      <c r="E125" s="414"/>
      <c r="F125" s="414"/>
      <c r="G125" s="414"/>
      <c r="H125" s="414"/>
      <c r="I125" s="414"/>
      <c r="J125" s="414"/>
      <c r="K125" s="414"/>
      <c r="L125" s="414"/>
      <c r="M125" s="414"/>
      <c r="N125" s="414"/>
      <c r="O125" s="414"/>
      <c r="P125" s="414"/>
      <c r="Q125" s="414"/>
      <c r="R125" s="414"/>
      <c r="S125" s="414"/>
      <c r="T125" s="414"/>
      <c r="U125" s="414"/>
      <c r="V125" s="1"/>
    </row>
    <row r="126" spans="2:22" ht="41.4" customHeight="1">
      <c r="B126" s="98" t="s">
        <v>145</v>
      </c>
      <c r="C126" s="414"/>
      <c r="D126" s="414"/>
      <c r="E126" s="414"/>
      <c r="F126" s="414"/>
      <c r="G126" s="414"/>
      <c r="H126" s="414"/>
      <c r="I126" s="414"/>
      <c r="J126" s="414"/>
      <c r="K126" s="414"/>
      <c r="L126" s="414"/>
      <c r="M126" s="414"/>
      <c r="N126" s="414"/>
      <c r="O126" s="414"/>
      <c r="P126" s="414"/>
      <c r="Q126" s="414"/>
      <c r="R126" s="414"/>
      <c r="S126" s="414"/>
      <c r="T126" s="414"/>
      <c r="U126" s="414"/>
      <c r="V126" s="1"/>
    </row>
    <row r="127" spans="2:22" ht="41.4" customHeight="1">
      <c r="B127" s="98" t="s">
        <v>146</v>
      </c>
      <c r="C127" s="414"/>
      <c r="D127" s="414"/>
      <c r="E127" s="414"/>
      <c r="F127" s="414"/>
      <c r="G127" s="414"/>
      <c r="H127" s="414"/>
      <c r="I127" s="414"/>
      <c r="J127" s="414"/>
      <c r="K127" s="414"/>
      <c r="L127" s="414"/>
      <c r="M127" s="414"/>
      <c r="N127" s="414"/>
      <c r="O127" s="414"/>
      <c r="P127" s="414"/>
      <c r="Q127" s="414"/>
      <c r="R127" s="414"/>
      <c r="S127" s="414"/>
      <c r="T127" s="414"/>
      <c r="U127" s="414"/>
      <c r="V127" s="1"/>
    </row>
    <row r="128" spans="2:22" ht="42.6" customHeight="1">
      <c r="B128" s="415" t="s">
        <v>147</v>
      </c>
      <c r="C128" s="415"/>
      <c r="D128" s="415"/>
      <c r="E128" s="415"/>
      <c r="F128" s="415"/>
      <c r="G128" s="415"/>
      <c r="H128" s="415"/>
      <c r="I128" s="415"/>
      <c r="J128" s="415"/>
      <c r="K128" s="415"/>
      <c r="L128" s="415"/>
      <c r="M128" s="415"/>
      <c r="N128" s="415"/>
      <c r="O128" s="415"/>
      <c r="P128" s="415"/>
      <c r="Q128" s="415"/>
      <c r="R128" s="415"/>
      <c r="S128" s="415"/>
      <c r="T128" s="415"/>
      <c r="U128" s="415"/>
      <c r="V128" s="1"/>
    </row>
    <row r="129" spans="2:22">
      <c r="B129" s="1"/>
      <c r="C129" s="1"/>
      <c r="D129" s="1"/>
      <c r="E129" s="1"/>
      <c r="F129" s="1"/>
      <c r="G129" s="1"/>
      <c r="H129" s="1"/>
      <c r="I129" s="1"/>
      <c r="J129" s="1"/>
      <c r="K129" s="1"/>
      <c r="L129" s="1"/>
      <c r="M129" s="1"/>
      <c r="N129" s="1"/>
      <c r="O129" s="1"/>
      <c r="P129" s="1"/>
      <c r="Q129" s="1"/>
      <c r="R129" s="1"/>
      <c r="S129" s="1"/>
      <c r="T129" s="1"/>
      <c r="U129" s="1"/>
      <c r="V129" s="1"/>
    </row>
    <row r="130" spans="2:22">
      <c r="B130" s="1"/>
      <c r="C130" s="1"/>
      <c r="D130" s="1"/>
      <c r="E130" s="1"/>
      <c r="F130" s="1"/>
      <c r="G130" s="1"/>
      <c r="H130" s="1"/>
      <c r="I130" s="1"/>
      <c r="J130" s="1"/>
      <c r="K130" s="1"/>
      <c r="L130" s="1"/>
      <c r="M130" s="1"/>
      <c r="N130" s="1"/>
      <c r="O130" s="1"/>
      <c r="P130" s="1"/>
      <c r="Q130" s="1"/>
      <c r="R130" s="1"/>
      <c r="S130" s="1"/>
      <c r="T130" s="1"/>
      <c r="U130" s="1"/>
      <c r="V130" s="1"/>
    </row>
    <row r="131" spans="2:22">
      <c r="B131" s="1"/>
      <c r="C131" s="1"/>
      <c r="D131" s="1"/>
      <c r="E131" s="1"/>
      <c r="F131" s="1"/>
      <c r="G131" s="1"/>
      <c r="H131" s="1"/>
      <c r="I131" s="1"/>
      <c r="J131" s="1"/>
      <c r="K131" s="1"/>
      <c r="L131" s="1"/>
      <c r="M131" s="1"/>
      <c r="N131" s="1"/>
      <c r="O131" s="1"/>
      <c r="P131" s="1"/>
      <c r="Q131" s="1"/>
      <c r="R131" s="1"/>
      <c r="S131" s="1"/>
      <c r="T131" s="1"/>
      <c r="U131" s="1"/>
      <c r="V131" s="1"/>
    </row>
    <row r="132" spans="2:22">
      <c r="B132" s="1"/>
      <c r="C132" s="1"/>
      <c r="D132" s="1"/>
      <c r="E132" s="1"/>
      <c r="F132" s="1"/>
      <c r="G132" s="1"/>
      <c r="H132" s="1"/>
      <c r="I132" s="1"/>
      <c r="J132" s="1"/>
      <c r="K132" s="1"/>
      <c r="L132" s="1"/>
      <c r="M132" s="1"/>
      <c r="N132" s="1"/>
      <c r="O132" s="1"/>
      <c r="P132" s="1"/>
      <c r="Q132" s="1"/>
      <c r="R132" s="1"/>
      <c r="S132" s="1"/>
      <c r="T132" s="1"/>
      <c r="U132" s="1"/>
      <c r="V132" s="1"/>
    </row>
    <row r="133" spans="2:22">
      <c r="B133" s="1"/>
      <c r="C133" s="1"/>
      <c r="D133" s="1"/>
      <c r="E133" s="1"/>
      <c r="F133" s="1"/>
      <c r="G133" s="1"/>
      <c r="H133" s="1"/>
      <c r="I133" s="1"/>
      <c r="J133" s="1"/>
      <c r="K133" s="1"/>
      <c r="L133" s="1"/>
      <c r="M133" s="1"/>
      <c r="N133" s="1"/>
      <c r="O133" s="1"/>
      <c r="P133" s="1"/>
      <c r="Q133" s="1"/>
      <c r="R133" s="1"/>
      <c r="S133" s="1"/>
      <c r="T133" s="1"/>
      <c r="U133" s="1"/>
      <c r="V133" s="1"/>
    </row>
    <row r="134" spans="2:22">
      <c r="B134" s="1"/>
      <c r="C134" s="1"/>
      <c r="D134" s="1"/>
      <c r="E134" s="1"/>
      <c r="F134" s="1"/>
      <c r="G134" s="1"/>
      <c r="H134" s="1"/>
      <c r="I134" s="1"/>
      <c r="J134" s="1"/>
      <c r="K134" s="1"/>
      <c r="L134" s="1"/>
      <c r="M134" s="1"/>
      <c r="N134" s="1"/>
      <c r="O134" s="1"/>
      <c r="P134" s="1"/>
      <c r="Q134" s="1"/>
      <c r="R134" s="1"/>
      <c r="S134" s="1"/>
      <c r="T134" s="1"/>
      <c r="U134" s="1"/>
      <c r="V134" s="1"/>
    </row>
  </sheetData>
  <mergeCells count="235">
    <mergeCell ref="K10:L10"/>
    <mergeCell ref="M10:T10"/>
    <mergeCell ref="K12:L12"/>
    <mergeCell ref="M12:T12"/>
    <mergeCell ref="C16:D16"/>
    <mergeCell ref="G16:J16"/>
    <mergeCell ref="C17:D17"/>
    <mergeCell ref="B24:D24"/>
    <mergeCell ref="B25:D25"/>
    <mergeCell ref="E25:U25"/>
    <mergeCell ref="B18:D19"/>
    <mergeCell ref="B20:D23"/>
    <mergeCell ref="E18:U19"/>
    <mergeCell ref="E26:F26"/>
    <mergeCell ref="G26:K26"/>
    <mergeCell ref="M26:U26"/>
    <mergeCell ref="E27:F27"/>
    <mergeCell ref="G27:U27"/>
    <mergeCell ref="B28:D28"/>
    <mergeCell ref="E28:F28"/>
    <mergeCell ref="I28:J28"/>
    <mergeCell ref="M28:Q28"/>
    <mergeCell ref="R28:U28"/>
    <mergeCell ref="B26:D27"/>
    <mergeCell ref="E29:U29"/>
    <mergeCell ref="E30:U30"/>
    <mergeCell ref="E31:U31"/>
    <mergeCell ref="E32:U32"/>
    <mergeCell ref="B33:D33"/>
    <mergeCell ref="E33:F33"/>
    <mergeCell ref="B44:D44"/>
    <mergeCell ref="E44:U44"/>
    <mergeCell ref="B45:C45"/>
    <mergeCell ref="E45:U45"/>
    <mergeCell ref="B29:D32"/>
    <mergeCell ref="B46:C46"/>
    <mergeCell ref="E46:U46"/>
    <mergeCell ref="B47:C47"/>
    <mergeCell ref="E47:U47"/>
    <mergeCell ref="B48:C48"/>
    <mergeCell ref="E48:U48"/>
    <mergeCell ref="B49:C49"/>
    <mergeCell ref="E49:U49"/>
    <mergeCell ref="B50:C50"/>
    <mergeCell ref="E50:U50"/>
    <mergeCell ref="B51:C51"/>
    <mergeCell ref="E51:U51"/>
    <mergeCell ref="B52:C52"/>
    <mergeCell ref="E52:U52"/>
    <mergeCell ref="B53:C53"/>
    <mergeCell ref="E53:U53"/>
    <mergeCell ref="B54:C54"/>
    <mergeCell ref="E54:U54"/>
    <mergeCell ref="B55:C55"/>
    <mergeCell ref="E55:U55"/>
    <mergeCell ref="B56:C56"/>
    <mergeCell ref="E56:U56"/>
    <mergeCell ref="B57:C57"/>
    <mergeCell ref="E57:U57"/>
    <mergeCell ref="E59:U59"/>
    <mergeCell ref="C80:E80"/>
    <mergeCell ref="F80:I80"/>
    <mergeCell ref="K80:U80"/>
    <mergeCell ref="C81:E81"/>
    <mergeCell ref="F81:I81"/>
    <mergeCell ref="K81:U81"/>
    <mergeCell ref="B59:D63"/>
    <mergeCell ref="E60:U63"/>
    <mergeCell ref="B78:E79"/>
    <mergeCell ref="F78:J79"/>
    <mergeCell ref="K78:U79"/>
    <mergeCell ref="C82:E82"/>
    <mergeCell ref="F82:I82"/>
    <mergeCell ref="K82:U82"/>
    <mergeCell ref="B83:E83"/>
    <mergeCell ref="F83:I83"/>
    <mergeCell ref="K83:U83"/>
    <mergeCell ref="B84:E84"/>
    <mergeCell ref="F84:I84"/>
    <mergeCell ref="K84:U84"/>
    <mergeCell ref="B80:B82"/>
    <mergeCell ref="B85:E85"/>
    <mergeCell ref="F85:I85"/>
    <mergeCell ref="K85:U85"/>
    <mergeCell ref="B86:E86"/>
    <mergeCell ref="F86:I86"/>
    <mergeCell ref="K86:U86"/>
    <mergeCell ref="B87:E87"/>
    <mergeCell ref="F87:I87"/>
    <mergeCell ref="K87:U87"/>
    <mergeCell ref="G91:J91"/>
    <mergeCell ref="K91:O91"/>
    <mergeCell ref="B92:C92"/>
    <mergeCell ref="D92:E92"/>
    <mergeCell ref="G92:I92"/>
    <mergeCell ref="K92:N92"/>
    <mergeCell ref="P92:U92"/>
    <mergeCell ref="B93:C93"/>
    <mergeCell ref="D93:E93"/>
    <mergeCell ref="G93:I93"/>
    <mergeCell ref="K93:N93"/>
    <mergeCell ref="P93:U93"/>
    <mergeCell ref="B90:C91"/>
    <mergeCell ref="D90:F91"/>
    <mergeCell ref="P90:U91"/>
    <mergeCell ref="B94:C94"/>
    <mergeCell ref="D94:E94"/>
    <mergeCell ref="G94:I94"/>
    <mergeCell ref="K94:N94"/>
    <mergeCell ref="P94:U94"/>
    <mergeCell ref="B95:C95"/>
    <mergeCell ref="D95:E95"/>
    <mergeCell ref="G95:I95"/>
    <mergeCell ref="K95:N95"/>
    <mergeCell ref="P95:U95"/>
    <mergeCell ref="B96:C96"/>
    <mergeCell ref="D96:E96"/>
    <mergeCell ref="G96:I96"/>
    <mergeCell ref="K96:N96"/>
    <mergeCell ref="P96:U96"/>
    <mergeCell ref="B97:C97"/>
    <mergeCell ref="D97:E97"/>
    <mergeCell ref="G97:I97"/>
    <mergeCell ref="K97:N97"/>
    <mergeCell ref="P97:U97"/>
    <mergeCell ref="B98:C98"/>
    <mergeCell ref="D98:E98"/>
    <mergeCell ref="G98:I98"/>
    <mergeCell ref="K98:N98"/>
    <mergeCell ref="P98:U98"/>
    <mergeCell ref="B99:C99"/>
    <mergeCell ref="D99:E99"/>
    <mergeCell ref="G99:I99"/>
    <mergeCell ref="K99:N99"/>
    <mergeCell ref="P99:U99"/>
    <mergeCell ref="B100:C100"/>
    <mergeCell ref="D100:E100"/>
    <mergeCell ref="G100:I100"/>
    <mergeCell ref="K100:N100"/>
    <mergeCell ref="P100:U100"/>
    <mergeCell ref="B101:C101"/>
    <mergeCell ref="D101:E101"/>
    <mergeCell ref="G101:I101"/>
    <mergeCell ref="K101:N101"/>
    <mergeCell ref="P101:U101"/>
    <mergeCell ref="B102:C102"/>
    <mergeCell ref="D102:E102"/>
    <mergeCell ref="G102:I102"/>
    <mergeCell ref="K102:N102"/>
    <mergeCell ref="P102:U102"/>
    <mergeCell ref="C107:E107"/>
    <mergeCell ref="F107:K107"/>
    <mergeCell ref="L107:P107"/>
    <mergeCell ref="Q107:U107"/>
    <mergeCell ref="C108:E108"/>
    <mergeCell ref="F108:K108"/>
    <mergeCell ref="L108:P108"/>
    <mergeCell ref="Q108:U108"/>
    <mergeCell ref="C109:E109"/>
    <mergeCell ref="F109:K109"/>
    <mergeCell ref="L109:P109"/>
    <mergeCell ref="Q109:U109"/>
    <mergeCell ref="C110:E110"/>
    <mergeCell ref="F110:K110"/>
    <mergeCell ref="L110:P110"/>
    <mergeCell ref="Q110:U110"/>
    <mergeCell ref="C111:E111"/>
    <mergeCell ref="F111:K111"/>
    <mergeCell ref="L111:P111"/>
    <mergeCell ref="Q111:U111"/>
    <mergeCell ref="C112:E112"/>
    <mergeCell ref="F112:K112"/>
    <mergeCell ref="L112:P112"/>
    <mergeCell ref="Q112:U112"/>
    <mergeCell ref="C113:E113"/>
    <mergeCell ref="F113:K113"/>
    <mergeCell ref="L113:P113"/>
    <mergeCell ref="Q113:U113"/>
    <mergeCell ref="C114:E114"/>
    <mergeCell ref="F114:K114"/>
    <mergeCell ref="L114:P114"/>
    <mergeCell ref="Q114:U114"/>
    <mergeCell ref="C115:E115"/>
    <mergeCell ref="F115:K115"/>
    <mergeCell ref="L115:P115"/>
    <mergeCell ref="Q115:U115"/>
    <mergeCell ref="C116:E116"/>
    <mergeCell ref="F116:K116"/>
    <mergeCell ref="L116:P116"/>
    <mergeCell ref="Q116:U116"/>
    <mergeCell ref="C117:E117"/>
    <mergeCell ref="F117:K117"/>
    <mergeCell ref="L117:P117"/>
    <mergeCell ref="Q117:U117"/>
    <mergeCell ref="C118:E118"/>
    <mergeCell ref="F118:K118"/>
    <mergeCell ref="L118:P118"/>
    <mergeCell ref="Q118:U118"/>
    <mergeCell ref="C119:E119"/>
    <mergeCell ref="F119:K119"/>
    <mergeCell ref="L119:P119"/>
    <mergeCell ref="Q119:U119"/>
    <mergeCell ref="C120:E120"/>
    <mergeCell ref="F120:K120"/>
    <mergeCell ref="L120:P120"/>
    <mergeCell ref="Q120:U120"/>
    <mergeCell ref="C121:E121"/>
    <mergeCell ref="F121:K121"/>
    <mergeCell ref="L121:P121"/>
    <mergeCell ref="Q121:U121"/>
    <mergeCell ref="C122:E122"/>
    <mergeCell ref="F122:K122"/>
    <mergeCell ref="L122:P122"/>
    <mergeCell ref="Q122:U122"/>
    <mergeCell ref="C123:E123"/>
    <mergeCell ref="F123:K123"/>
    <mergeCell ref="L123:P123"/>
    <mergeCell ref="Q123:U123"/>
    <mergeCell ref="C124:E124"/>
    <mergeCell ref="F124:K124"/>
    <mergeCell ref="L124:P124"/>
    <mergeCell ref="Q124:U124"/>
    <mergeCell ref="C125:E125"/>
    <mergeCell ref="F125:K125"/>
    <mergeCell ref="L125:P125"/>
    <mergeCell ref="Q125:U125"/>
    <mergeCell ref="C126:E126"/>
    <mergeCell ref="F126:K126"/>
    <mergeCell ref="L126:P126"/>
    <mergeCell ref="Q126:U126"/>
    <mergeCell ref="C127:E127"/>
    <mergeCell ref="F127:K127"/>
    <mergeCell ref="L127:P127"/>
    <mergeCell ref="Q127:U127"/>
    <mergeCell ref="B128:U128"/>
  </mergeCells>
  <phoneticPr fontId="36"/>
  <conditionalFormatting sqref="B80:C80 C81:C82">
    <cfRule type="cellIs" dxfId="49" priority="7" operator="equal">
      <formula>""</formula>
    </cfRule>
  </conditionalFormatting>
  <conditionalFormatting sqref="D92:E102">
    <cfRule type="expression" dxfId="48" priority="1">
      <formula>ISBLANK($B92)</formula>
    </cfRule>
  </conditionalFormatting>
  <conditionalFormatting sqref="G102:I102">
    <cfRule type="expression" dxfId="47" priority="4">
      <formula>G102=0</formula>
    </cfRule>
  </conditionalFormatting>
  <dataValidations count="6">
    <dataValidation type="list" allowBlank="1" showInputMessage="1" sqref="H24" xr:uid="{00000000-0002-0000-0000-000000000000}">
      <formula1>"月,火,水,木,金,土,日"</formula1>
    </dataValidation>
    <dataValidation type="list" allowBlank="1" showInputMessage="1" showErrorMessage="1" sqref="E33:F34" xr:uid="{00000000-0002-0000-0000-000001000000}">
      <formula1>"可,否"</formula1>
    </dataValidation>
    <dataValidation type="list" allowBlank="1" showInputMessage="1" sqref="K24 O24" xr:uid="{00000000-0002-0000-0000-000002000000}">
      <formula1>"午前,午後"</formula1>
    </dataValidation>
    <dataValidation type="list" allowBlank="1" showInputMessage="1" sqref="B83:E86" xr:uid="{00000000-0002-0000-0000-000003000000}">
      <formula1>"主催者負担金,参加者負担金,雑収入,前年度繰越金"</formula1>
    </dataValidation>
    <dataValidation type="list" allowBlank="1" showInputMessage="1" showErrorMessage="1" sqref="R28:U28" xr:uid="{00000000-0002-0000-0000-000004000000}">
      <formula1>"有,無"</formula1>
    </dataValidation>
    <dataValidation type="list" allowBlank="1" showInputMessage="1" sqref="B92:C101" xr:uid="{00000000-0002-0000-0000-000005000000}">
      <formula1>"消耗品費,食料費,通信運搬費,損害保険料,会場使用料,会議費,講師等謝金,昼食代"</formula1>
    </dataValidation>
  </dataValidations>
  <pageMargins left="0.25" right="0.25" top="0.75" bottom="0.75" header="0.3" footer="0.3"/>
  <pageSetup paperSize="9" scale="78" fitToHeight="0" orientation="portrait" r:id="rId1"/>
  <rowBreaks count="1" manualBreakCount="1">
    <brk id="38"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5168" r:id="rId4" name="Check Box 48">
              <controlPr defaultSize="0" autoPict="0">
                <anchor moveWithCells="1">
                  <from>
                    <xdr:col>4</xdr:col>
                    <xdr:colOff>106680</xdr:colOff>
                    <xdr:row>18</xdr:row>
                    <xdr:rowOff>259080</xdr:rowOff>
                  </from>
                  <to>
                    <xdr:col>4</xdr:col>
                    <xdr:colOff>365760</xdr:colOff>
                    <xdr:row>19</xdr:row>
                    <xdr:rowOff>281940</xdr:rowOff>
                  </to>
                </anchor>
              </controlPr>
            </control>
          </mc:Choice>
        </mc:AlternateContent>
        <mc:AlternateContent xmlns:mc="http://schemas.openxmlformats.org/markup-compatibility/2006">
          <mc:Choice Requires="x14">
            <control shapeId="5169" r:id="rId5" name="Check Box 49">
              <controlPr defaultSize="0" autoPict="0">
                <anchor moveWithCells="1">
                  <from>
                    <xdr:col>4</xdr:col>
                    <xdr:colOff>106680</xdr:colOff>
                    <xdr:row>20</xdr:row>
                    <xdr:rowOff>30480</xdr:rowOff>
                  </from>
                  <to>
                    <xdr:col>4</xdr:col>
                    <xdr:colOff>381000</xdr:colOff>
                    <xdr:row>20</xdr:row>
                    <xdr:rowOff>274320</xdr:rowOff>
                  </to>
                </anchor>
              </controlPr>
            </control>
          </mc:Choice>
        </mc:AlternateContent>
        <mc:AlternateContent xmlns:mc="http://schemas.openxmlformats.org/markup-compatibility/2006">
          <mc:Choice Requires="x14">
            <control shapeId="5170" r:id="rId6" name="Check Box 50">
              <controlPr defaultSize="0" autoPict="0">
                <anchor moveWithCells="1">
                  <from>
                    <xdr:col>4</xdr:col>
                    <xdr:colOff>114300</xdr:colOff>
                    <xdr:row>21</xdr:row>
                    <xdr:rowOff>22860</xdr:rowOff>
                  </from>
                  <to>
                    <xdr:col>4</xdr:col>
                    <xdr:colOff>388620</xdr:colOff>
                    <xdr:row>21</xdr:row>
                    <xdr:rowOff>266700</xdr:rowOff>
                  </to>
                </anchor>
              </controlPr>
            </control>
          </mc:Choice>
        </mc:AlternateContent>
        <mc:AlternateContent xmlns:mc="http://schemas.openxmlformats.org/markup-compatibility/2006">
          <mc:Choice Requires="x14">
            <control shapeId="5171" r:id="rId7" name="Check Box 51">
              <controlPr defaultSize="0" autoPict="0">
                <anchor moveWithCells="1">
                  <from>
                    <xdr:col>4</xdr:col>
                    <xdr:colOff>106680</xdr:colOff>
                    <xdr:row>22</xdr:row>
                    <xdr:rowOff>7620</xdr:rowOff>
                  </from>
                  <to>
                    <xdr:col>4</xdr:col>
                    <xdr:colOff>381000</xdr:colOff>
                    <xdr:row>22</xdr:row>
                    <xdr:rowOff>251460</xdr:rowOff>
                  </to>
                </anchor>
              </controlPr>
            </control>
          </mc:Choice>
        </mc:AlternateContent>
        <mc:AlternateContent xmlns:mc="http://schemas.openxmlformats.org/markup-compatibility/2006">
          <mc:Choice Requires="x14">
            <control shapeId="5180" r:id="rId8" name="Check Box 60">
              <controlPr defaultSize="0" autoPict="0">
                <anchor moveWithCells="1">
                  <from>
                    <xdr:col>1</xdr:col>
                    <xdr:colOff>160020</xdr:colOff>
                    <xdr:row>34</xdr:row>
                    <xdr:rowOff>76200</xdr:rowOff>
                  </from>
                  <to>
                    <xdr:col>1</xdr:col>
                    <xdr:colOff>358140</xdr:colOff>
                    <xdr:row>34</xdr:row>
                    <xdr:rowOff>312420</xdr:rowOff>
                  </to>
                </anchor>
              </controlPr>
            </control>
          </mc:Choice>
        </mc:AlternateContent>
        <mc:AlternateContent xmlns:mc="http://schemas.openxmlformats.org/markup-compatibility/2006">
          <mc:Choice Requires="x14">
            <control shapeId="5181" r:id="rId9" name="Check Box 61">
              <controlPr defaultSize="0" autoPict="0">
                <anchor moveWithCells="1">
                  <from>
                    <xdr:col>1</xdr:col>
                    <xdr:colOff>167640</xdr:colOff>
                    <xdr:row>35</xdr:row>
                    <xdr:rowOff>60960</xdr:rowOff>
                  </from>
                  <to>
                    <xdr:col>1</xdr:col>
                    <xdr:colOff>441960</xdr:colOff>
                    <xdr:row>35</xdr:row>
                    <xdr:rowOff>304800</xdr:rowOff>
                  </to>
                </anchor>
              </controlPr>
            </control>
          </mc:Choice>
        </mc:AlternateContent>
        <mc:AlternateContent xmlns:mc="http://schemas.openxmlformats.org/markup-compatibility/2006">
          <mc:Choice Requires="x14">
            <control shapeId="5182" r:id="rId10" name="Check Box 62">
              <controlPr defaultSize="0" autoPict="0">
                <anchor moveWithCells="1">
                  <from>
                    <xdr:col>1</xdr:col>
                    <xdr:colOff>167640</xdr:colOff>
                    <xdr:row>36</xdr:row>
                    <xdr:rowOff>45720</xdr:rowOff>
                  </from>
                  <to>
                    <xdr:col>1</xdr:col>
                    <xdr:colOff>441960</xdr:colOff>
                    <xdr:row>36</xdr:row>
                    <xdr:rowOff>289560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U132"/>
  <sheetViews>
    <sheetView showGridLines="0" tabSelected="1" zoomScale="70" zoomScaleNormal="70" workbookViewId="0">
      <selection activeCell="Y8" sqref="Y8"/>
    </sheetView>
  </sheetViews>
  <sheetFormatPr defaultColWidth="8.88671875" defaultRowHeight="13.2"/>
  <cols>
    <col min="1" max="1" width="1.77734375" style="125" customWidth="1"/>
    <col min="2" max="2" width="8.77734375" style="125" customWidth="1"/>
    <col min="3" max="3" width="8.6640625" style="125" customWidth="1"/>
    <col min="4" max="4" width="9.109375" style="125" customWidth="1"/>
    <col min="5" max="5" width="5.88671875" style="125" customWidth="1"/>
    <col min="6" max="6" width="6.5546875" style="125" customWidth="1"/>
    <col min="7" max="7" width="7.44140625" style="125" customWidth="1"/>
    <col min="8" max="8" width="6.5546875" style="125" customWidth="1"/>
    <col min="9" max="9" width="8.88671875" style="125"/>
    <col min="10" max="11" width="6.21875" style="125" customWidth="1"/>
    <col min="12" max="12" width="6.5546875" style="125" customWidth="1"/>
    <col min="13" max="13" width="5" style="125" customWidth="1"/>
    <col min="14" max="14" width="6.109375" style="125" customWidth="1"/>
    <col min="15" max="15" width="7.21875" style="125" customWidth="1"/>
    <col min="16" max="16" width="6.44140625" style="125" customWidth="1"/>
    <col min="17" max="21" width="5" style="125" customWidth="1"/>
    <col min="22" max="22" width="1.44140625" style="125" customWidth="1"/>
    <col min="23" max="16384" width="8.88671875" style="125"/>
  </cols>
  <sheetData>
    <row r="1" spans="2:21" ht="16.2">
      <c r="I1" s="126" t="s">
        <v>0</v>
      </c>
    </row>
    <row r="2" spans="2:21" ht="21" customHeight="1">
      <c r="B2" s="127" t="s">
        <v>1</v>
      </c>
    </row>
    <row r="3" spans="2:21" ht="13.2" customHeight="1">
      <c r="B3" s="128"/>
    </row>
    <row r="4" spans="2:21" ht="19.05" customHeight="1">
      <c r="B4" s="128"/>
      <c r="D4" s="129"/>
    </row>
    <row r="5" spans="2:21" ht="19.05" customHeight="1">
      <c r="B5" s="128"/>
      <c r="D5" s="129"/>
      <c r="N5" s="93" t="s">
        <v>2</v>
      </c>
      <c r="O5" s="129"/>
      <c r="P5" s="94" t="s">
        <v>3</v>
      </c>
      <c r="Q5" s="129"/>
      <c r="R5" s="94" t="s">
        <v>4</v>
      </c>
      <c r="S5" s="129"/>
      <c r="T5" s="94" t="s">
        <v>5</v>
      </c>
    </row>
    <row r="6" spans="2:21" ht="19.05" customHeight="1">
      <c r="B6" s="128"/>
      <c r="D6" s="129"/>
      <c r="M6" s="24"/>
      <c r="N6" s="131"/>
      <c r="O6" s="25"/>
      <c r="P6" s="131"/>
      <c r="Q6" s="25"/>
      <c r="R6" s="131"/>
      <c r="S6" s="25"/>
      <c r="T6" s="25"/>
    </row>
    <row r="7" spans="2:21" ht="26.4" customHeight="1">
      <c r="B7" s="128"/>
      <c r="F7" s="130" t="s">
        <v>6</v>
      </c>
      <c r="P7" s="132"/>
    </row>
    <row r="8" spans="2:21" ht="29.4" customHeight="1">
      <c r="B8" s="128"/>
      <c r="D8" s="129"/>
      <c r="P8" s="132"/>
    </row>
    <row r="9" spans="2:21" ht="19.05" customHeight="1">
      <c r="B9" s="127" t="s">
        <v>7</v>
      </c>
      <c r="D9" s="129"/>
    </row>
    <row r="10" spans="2:21" ht="19.05" customHeight="1">
      <c r="B10" s="134"/>
      <c r="D10" s="129"/>
      <c r="K10" s="395" t="s">
        <v>8</v>
      </c>
      <c r="L10" s="395"/>
      <c r="M10" s="549"/>
      <c r="N10" s="549"/>
      <c r="O10" s="549"/>
      <c r="P10" s="549"/>
      <c r="Q10" s="549"/>
      <c r="R10" s="549"/>
      <c r="S10" s="549"/>
      <c r="T10" s="549"/>
      <c r="U10" s="131"/>
    </row>
    <row r="11" spans="2:21" ht="19.05" customHeight="1">
      <c r="B11" s="134"/>
      <c r="D11" s="129"/>
      <c r="K11" s="129"/>
      <c r="L11" s="129"/>
      <c r="M11" s="129"/>
      <c r="N11" s="129"/>
      <c r="O11" s="129"/>
      <c r="P11" s="129"/>
      <c r="Q11" s="129"/>
      <c r="R11" s="129"/>
    </row>
    <row r="12" spans="2:21" ht="19.2">
      <c r="K12" s="395" t="s">
        <v>10</v>
      </c>
      <c r="L12" s="395"/>
      <c r="M12" s="549"/>
      <c r="N12" s="549"/>
      <c r="O12" s="549"/>
      <c r="P12" s="549"/>
      <c r="Q12" s="549"/>
      <c r="R12" s="549"/>
      <c r="S12" s="549"/>
      <c r="T12" s="549"/>
    </row>
    <row r="13" spans="2:21" ht="16.2">
      <c r="K13" s="136"/>
      <c r="M13" s="136"/>
      <c r="N13" s="136"/>
      <c r="O13" s="136"/>
      <c r="P13" s="136"/>
      <c r="Q13" s="136"/>
      <c r="R13" s="136"/>
      <c r="S13" s="136"/>
      <c r="T13" s="136"/>
    </row>
    <row r="14" spans="2:21" ht="16.2">
      <c r="K14" s="136"/>
      <c r="M14" s="136"/>
      <c r="N14" s="136"/>
      <c r="O14" s="136"/>
      <c r="P14" s="136"/>
      <c r="Q14" s="136"/>
      <c r="R14" s="136"/>
      <c r="S14" s="136"/>
      <c r="T14" s="136"/>
    </row>
    <row r="15" spans="2:21" ht="19.2">
      <c r="B15" s="144"/>
      <c r="C15" s="169" t="s">
        <v>12</v>
      </c>
      <c r="D15" s="144" t="s">
        <v>2</v>
      </c>
      <c r="E15" s="139"/>
      <c r="F15" s="129" t="s">
        <v>14</v>
      </c>
      <c r="G15" s="129" t="s">
        <v>15</v>
      </c>
      <c r="H15" s="132"/>
      <c r="I15" s="132"/>
      <c r="J15" s="132"/>
      <c r="K15" s="134"/>
      <c r="L15" s="132"/>
      <c r="M15" s="134"/>
      <c r="N15" s="134"/>
      <c r="O15" s="134"/>
      <c r="P15" s="134"/>
      <c r="Q15" s="134"/>
      <c r="R15" s="134"/>
      <c r="S15" s="134"/>
      <c r="T15" s="134"/>
      <c r="U15" s="132"/>
    </row>
    <row r="16" spans="2:21" ht="10.8" customHeight="1">
      <c r="C16" s="141"/>
      <c r="E16" s="142"/>
      <c r="K16" s="136"/>
      <c r="M16" s="136"/>
      <c r="N16" s="136"/>
      <c r="O16" s="136"/>
      <c r="P16" s="136"/>
      <c r="Q16" s="136"/>
      <c r="R16" s="136"/>
      <c r="S16" s="136"/>
      <c r="T16" s="136"/>
    </row>
    <row r="17" spans="2:21" ht="22.2" customHeight="1">
      <c r="C17" s="141"/>
      <c r="E17" s="142"/>
      <c r="K17" s="136"/>
      <c r="M17" s="136"/>
      <c r="N17" s="136"/>
      <c r="O17" s="136"/>
      <c r="P17" s="136"/>
      <c r="Q17" s="136"/>
      <c r="R17" s="136"/>
      <c r="S17" s="136"/>
      <c r="T17" s="136"/>
    </row>
    <row r="18" spans="2:21" ht="29.4" customHeight="1">
      <c r="B18" s="170" t="s">
        <v>16</v>
      </c>
      <c r="C18" s="393" t="s">
        <v>17</v>
      </c>
      <c r="D18" s="393"/>
      <c r="E18" s="130"/>
      <c r="F18" s="171" t="s">
        <v>18</v>
      </c>
      <c r="G18" s="550" cm="1">
        <f t="array" ref="G18">_xlfn.IFS(COUNTA(B48:B60)&gt;=12,50000,COUNTA(B48:B60)=11,45900,COUNTA(B48:B60)=10,41600,COUNTA(B48:B60)=9,37400,COUNTA(B48:B60)=8,33300,COUNTA(B48:B60)=7,29100,COUNTA(B48:B60)=6,24900,COUNTA(B48:B60)=5,20800,COUNTA(B48:B60)=4,16600,COUNTA(B48:B60)=3,12400,COUNTA(B48:B60)=2,8300,COUNTA(B48:B60)=1,4100,COUNTA(B48:B60)=0,0)+IF(F85&lt;&gt;"",F85,0)</f>
        <v>0</v>
      </c>
      <c r="H18" s="551"/>
      <c r="I18" s="551"/>
      <c r="J18" s="551"/>
      <c r="K18" s="172" t="s">
        <v>19</v>
      </c>
      <c r="M18" s="136"/>
      <c r="N18" s="136"/>
      <c r="O18" s="136"/>
      <c r="P18" s="136"/>
      <c r="Q18" s="136"/>
      <c r="R18" s="136"/>
      <c r="S18" s="136"/>
      <c r="T18" s="136"/>
    </row>
    <row r="19" spans="2:21" ht="29.4" customHeight="1">
      <c r="B19" s="170"/>
      <c r="C19" s="135"/>
      <c r="D19" s="135"/>
      <c r="E19" s="130"/>
      <c r="F19" s="173"/>
      <c r="G19" s="174"/>
      <c r="H19" s="175"/>
      <c r="I19" s="175"/>
      <c r="J19" s="175"/>
      <c r="K19" s="176"/>
      <c r="M19" s="136"/>
      <c r="N19" s="136"/>
      <c r="O19" s="136"/>
      <c r="P19" s="136"/>
      <c r="Q19" s="136"/>
      <c r="R19" s="136"/>
      <c r="S19" s="136"/>
      <c r="T19" s="136"/>
    </row>
    <row r="20" spans="2:21" ht="29.4" customHeight="1">
      <c r="B20" s="170" t="s">
        <v>20</v>
      </c>
      <c r="C20" s="393" t="s">
        <v>21</v>
      </c>
      <c r="D20" s="393"/>
      <c r="E20" s="173"/>
      <c r="F20" s="176"/>
      <c r="G20" s="176"/>
      <c r="H20" s="176"/>
      <c r="I20" s="176"/>
      <c r="J20" s="130"/>
      <c r="K20" s="133"/>
      <c r="M20" s="136"/>
      <c r="N20" s="136"/>
      <c r="O20" s="136"/>
      <c r="P20" s="136"/>
      <c r="Q20" s="136"/>
      <c r="R20" s="136"/>
      <c r="S20" s="136"/>
      <c r="T20" s="136"/>
    </row>
    <row r="21" spans="2:21" ht="21" customHeight="1">
      <c r="B21" s="404" t="s">
        <v>22</v>
      </c>
      <c r="C21" s="405"/>
      <c r="D21" s="405"/>
      <c r="E21" s="408"/>
      <c r="F21" s="409"/>
      <c r="G21" s="409"/>
      <c r="H21" s="409"/>
      <c r="I21" s="409"/>
      <c r="J21" s="409"/>
      <c r="K21" s="409"/>
      <c r="L21" s="409"/>
      <c r="M21" s="409"/>
      <c r="N21" s="409"/>
      <c r="O21" s="409"/>
      <c r="P21" s="409"/>
      <c r="Q21" s="409"/>
      <c r="R21" s="409"/>
      <c r="S21" s="409"/>
      <c r="T21" s="409"/>
      <c r="U21" s="410"/>
    </row>
    <row r="22" spans="2:21" ht="21" customHeight="1">
      <c r="B22" s="406"/>
      <c r="C22" s="407"/>
      <c r="D22" s="407"/>
      <c r="E22" s="411"/>
      <c r="F22" s="412"/>
      <c r="G22" s="412"/>
      <c r="H22" s="412"/>
      <c r="I22" s="412"/>
      <c r="J22" s="412"/>
      <c r="K22" s="412"/>
      <c r="L22" s="412"/>
      <c r="M22" s="412"/>
      <c r="N22" s="412"/>
      <c r="O22" s="412"/>
      <c r="P22" s="412"/>
      <c r="Q22" s="412"/>
      <c r="R22" s="412"/>
      <c r="S22" s="412"/>
      <c r="T22" s="412"/>
      <c r="U22" s="413"/>
    </row>
    <row r="23" spans="2:21" ht="24" customHeight="1">
      <c r="B23" s="404" t="s">
        <v>24</v>
      </c>
      <c r="C23" s="405"/>
      <c r="D23" s="405"/>
      <c r="E23" s="177"/>
      <c r="F23" s="178" t="s">
        <v>25</v>
      </c>
      <c r="G23" s="179"/>
      <c r="H23" s="179"/>
      <c r="I23" s="179"/>
      <c r="J23" s="179"/>
      <c r="K23" s="179"/>
      <c r="L23" s="179"/>
      <c r="M23" s="179"/>
      <c r="N23" s="179"/>
      <c r="O23" s="179"/>
      <c r="P23" s="179"/>
      <c r="Q23" s="179"/>
      <c r="R23" s="179"/>
      <c r="S23" s="179"/>
      <c r="T23" s="179"/>
      <c r="U23" s="180"/>
    </row>
    <row r="24" spans="2:21" ht="24" customHeight="1">
      <c r="B24" s="554"/>
      <c r="C24" s="555"/>
      <c r="D24" s="555"/>
      <c r="E24" s="181"/>
      <c r="F24" s="182" t="s">
        <v>26</v>
      </c>
      <c r="G24" s="183"/>
      <c r="H24" s="183"/>
      <c r="I24" s="183"/>
      <c r="J24" s="183"/>
      <c r="K24" s="183"/>
      <c r="L24" s="183"/>
      <c r="M24" s="183"/>
      <c r="N24" s="183"/>
      <c r="O24" s="183"/>
      <c r="P24" s="183"/>
      <c r="Q24" s="183"/>
      <c r="R24" s="183"/>
      <c r="S24" s="183"/>
      <c r="T24" s="183"/>
      <c r="U24" s="184"/>
    </row>
    <row r="25" spans="2:21" ht="24" customHeight="1">
      <c r="B25" s="554"/>
      <c r="C25" s="555"/>
      <c r="D25" s="555"/>
      <c r="E25" s="181"/>
      <c r="F25" s="182" t="s">
        <v>27</v>
      </c>
      <c r="G25" s="183"/>
      <c r="H25" s="183"/>
      <c r="I25" s="183"/>
      <c r="J25" s="183"/>
      <c r="K25" s="183"/>
      <c r="L25" s="183"/>
      <c r="M25" s="183"/>
      <c r="N25" s="183"/>
      <c r="O25" s="183"/>
      <c r="P25" s="183"/>
      <c r="Q25" s="183"/>
      <c r="R25" s="183"/>
      <c r="S25" s="183"/>
      <c r="T25" s="183"/>
      <c r="U25" s="184"/>
    </row>
    <row r="26" spans="2:21" ht="24" customHeight="1">
      <c r="B26" s="406"/>
      <c r="C26" s="407"/>
      <c r="D26" s="407"/>
      <c r="E26" s="185"/>
      <c r="F26" s="186" t="s">
        <v>28</v>
      </c>
      <c r="G26" s="187"/>
      <c r="H26" s="187"/>
      <c r="I26" s="187"/>
      <c r="J26" s="187"/>
      <c r="K26" s="187"/>
      <c r="L26" s="187"/>
      <c r="M26" s="187"/>
      <c r="N26" s="187"/>
      <c r="O26" s="187"/>
      <c r="P26" s="187"/>
      <c r="Q26" s="187"/>
      <c r="R26" s="187"/>
      <c r="S26" s="187"/>
      <c r="T26" s="187"/>
      <c r="U26" s="188"/>
    </row>
    <row r="27" spans="2:21" ht="51.6" customHeight="1">
      <c r="B27" s="396" t="s">
        <v>29</v>
      </c>
      <c r="C27" s="397"/>
      <c r="D27" s="397"/>
      <c r="E27" s="145" t="s">
        <v>30</v>
      </c>
      <c r="F27" s="146" t="s">
        <v>31</v>
      </c>
      <c r="G27" s="148"/>
      <c r="H27" s="146"/>
      <c r="I27" s="147" t="s">
        <v>33</v>
      </c>
      <c r="J27" s="148"/>
      <c r="K27" s="147"/>
      <c r="L27" s="552"/>
      <c r="M27" s="552"/>
      <c r="N27" s="146" t="s">
        <v>36</v>
      </c>
      <c r="O27" s="149" t="s">
        <v>37</v>
      </c>
      <c r="P27" s="147"/>
      <c r="Q27" s="553"/>
      <c r="R27" s="553"/>
      <c r="S27" s="146" t="s">
        <v>36</v>
      </c>
      <c r="T27" s="150" t="s">
        <v>39</v>
      </c>
      <c r="U27" s="152"/>
    </row>
    <row r="28" spans="2:21" ht="50.4" customHeight="1">
      <c r="B28" s="396" t="s">
        <v>40</v>
      </c>
      <c r="C28" s="397"/>
      <c r="D28" s="397"/>
      <c r="E28" s="382"/>
      <c r="F28" s="383"/>
      <c r="G28" s="383"/>
      <c r="H28" s="383"/>
      <c r="I28" s="383"/>
      <c r="J28" s="383"/>
      <c r="K28" s="383"/>
      <c r="L28" s="383"/>
      <c r="M28" s="383"/>
      <c r="N28" s="383"/>
      <c r="O28" s="383"/>
      <c r="P28" s="383"/>
      <c r="Q28" s="383"/>
      <c r="R28" s="383"/>
      <c r="S28" s="383"/>
      <c r="T28" s="383"/>
      <c r="U28" s="384"/>
    </row>
    <row r="29" spans="2:21" ht="50.4" customHeight="1">
      <c r="B29" s="545" t="s">
        <v>42</v>
      </c>
      <c r="C29" s="546"/>
      <c r="D29" s="546"/>
      <c r="E29" s="328" t="s">
        <v>43</v>
      </c>
      <c r="F29" s="329"/>
      <c r="G29" s="541"/>
      <c r="H29" s="541"/>
      <c r="I29" s="541"/>
      <c r="J29" s="541"/>
      <c r="K29" s="542"/>
      <c r="L29" s="189" t="s">
        <v>45</v>
      </c>
      <c r="M29" s="541"/>
      <c r="N29" s="541"/>
      <c r="O29" s="541"/>
      <c r="P29" s="541"/>
      <c r="Q29" s="541"/>
      <c r="R29" s="541"/>
      <c r="S29" s="541"/>
      <c r="T29" s="541"/>
      <c r="U29" s="542"/>
    </row>
    <row r="30" spans="2:21" ht="50.4" customHeight="1">
      <c r="B30" s="547"/>
      <c r="C30" s="548"/>
      <c r="D30" s="548"/>
      <c r="E30" s="257" t="s">
        <v>47</v>
      </c>
      <c r="F30" s="258"/>
      <c r="G30" s="537"/>
      <c r="H30" s="537"/>
      <c r="I30" s="537"/>
      <c r="J30" s="537"/>
      <c r="K30" s="537"/>
      <c r="L30" s="537"/>
      <c r="M30" s="537"/>
      <c r="N30" s="537"/>
      <c r="O30" s="537"/>
      <c r="P30" s="537"/>
      <c r="Q30" s="537"/>
      <c r="R30" s="537"/>
      <c r="S30" s="537"/>
      <c r="T30" s="537"/>
      <c r="U30" s="538"/>
    </row>
    <row r="31" spans="2:21" ht="46.8" customHeight="1">
      <c r="B31" s="396" t="s">
        <v>49</v>
      </c>
      <c r="C31" s="397"/>
      <c r="D31" s="397"/>
      <c r="E31" s="328" t="s">
        <v>50</v>
      </c>
      <c r="F31" s="329"/>
      <c r="G31" s="38"/>
      <c r="H31" s="38" t="s">
        <v>51</v>
      </c>
      <c r="I31" s="328" t="s">
        <v>52</v>
      </c>
      <c r="J31" s="329"/>
      <c r="K31" s="38"/>
      <c r="L31" s="38" t="s">
        <v>51</v>
      </c>
      <c r="M31" s="328" t="s">
        <v>53</v>
      </c>
      <c r="N31" s="329"/>
      <c r="O31" s="329"/>
      <c r="P31" s="329"/>
      <c r="Q31" s="329"/>
      <c r="R31" s="543"/>
      <c r="S31" s="543"/>
      <c r="T31" s="543"/>
      <c r="U31" s="544"/>
    </row>
    <row r="32" spans="2:21" ht="40.049999999999997" customHeight="1">
      <c r="B32" s="398" t="s">
        <v>55</v>
      </c>
      <c r="C32" s="399"/>
      <c r="D32" s="399"/>
      <c r="E32" s="379"/>
      <c r="F32" s="380"/>
      <c r="G32" s="380"/>
      <c r="H32" s="380"/>
      <c r="I32" s="380"/>
      <c r="J32" s="380"/>
      <c r="K32" s="380"/>
      <c r="L32" s="380"/>
      <c r="M32" s="380"/>
      <c r="N32" s="380"/>
      <c r="O32" s="380"/>
      <c r="P32" s="380"/>
      <c r="Q32" s="380"/>
      <c r="R32" s="380"/>
      <c r="S32" s="380"/>
      <c r="T32" s="380"/>
      <c r="U32" s="381"/>
    </row>
    <row r="33" spans="2:21" ht="40.049999999999997" customHeight="1">
      <c r="B33" s="400"/>
      <c r="C33" s="401"/>
      <c r="D33" s="401"/>
      <c r="E33" s="530"/>
      <c r="F33" s="531"/>
      <c r="G33" s="531"/>
      <c r="H33" s="531"/>
      <c r="I33" s="531"/>
      <c r="J33" s="531"/>
      <c r="K33" s="531"/>
      <c r="L33" s="531"/>
      <c r="M33" s="531"/>
      <c r="N33" s="531"/>
      <c r="O33" s="531"/>
      <c r="P33" s="531"/>
      <c r="Q33" s="531"/>
      <c r="R33" s="531"/>
      <c r="S33" s="531"/>
      <c r="T33" s="531"/>
      <c r="U33" s="532"/>
    </row>
    <row r="34" spans="2:21" ht="40.049999999999997" customHeight="1">
      <c r="B34" s="400"/>
      <c r="C34" s="401"/>
      <c r="D34" s="401"/>
      <c r="E34" s="533"/>
      <c r="F34" s="534"/>
      <c r="G34" s="534"/>
      <c r="H34" s="534"/>
      <c r="I34" s="534"/>
      <c r="J34" s="534"/>
      <c r="K34" s="534"/>
      <c r="L34" s="534"/>
      <c r="M34" s="534"/>
      <c r="N34" s="534"/>
      <c r="O34" s="534"/>
      <c r="P34" s="534"/>
      <c r="Q34" s="534"/>
      <c r="R34" s="534"/>
      <c r="S34" s="534"/>
      <c r="T34" s="534"/>
      <c r="U34" s="535"/>
    </row>
    <row r="35" spans="2:21" ht="40.049999999999997" customHeight="1">
      <c r="B35" s="402"/>
      <c r="C35" s="403"/>
      <c r="D35" s="403"/>
      <c r="E35" s="536"/>
      <c r="F35" s="537"/>
      <c r="G35" s="537"/>
      <c r="H35" s="537"/>
      <c r="I35" s="537"/>
      <c r="J35" s="537"/>
      <c r="K35" s="537"/>
      <c r="L35" s="537"/>
      <c r="M35" s="537"/>
      <c r="N35" s="537"/>
      <c r="O35" s="537"/>
      <c r="P35" s="537"/>
      <c r="Q35" s="537"/>
      <c r="R35" s="537"/>
      <c r="S35" s="537"/>
      <c r="T35" s="537"/>
      <c r="U35" s="538"/>
    </row>
    <row r="36" spans="2:21" ht="40.049999999999997" customHeight="1">
      <c r="B36" s="396" t="s">
        <v>60</v>
      </c>
      <c r="C36" s="397"/>
      <c r="D36" s="397"/>
      <c r="E36" s="539"/>
      <c r="F36" s="540"/>
      <c r="G36" s="190" t="s">
        <v>62</v>
      </c>
      <c r="H36" s="191"/>
      <c r="I36" s="191"/>
      <c r="J36" s="191"/>
      <c r="K36" s="191"/>
      <c r="L36" s="191"/>
      <c r="M36" s="191"/>
      <c r="N36" s="191"/>
      <c r="O36" s="191"/>
      <c r="P36" s="191"/>
      <c r="Q36" s="191"/>
      <c r="R36" s="191"/>
      <c r="S36" s="191"/>
      <c r="T36" s="191"/>
      <c r="U36" s="192"/>
    </row>
    <row r="37" spans="2:21" ht="27" customHeight="1">
      <c r="B37" s="193" t="s">
        <v>63</v>
      </c>
      <c r="C37" s="194"/>
      <c r="D37" s="195"/>
      <c r="E37" s="196"/>
      <c r="F37" s="197"/>
      <c r="G37" s="131"/>
      <c r="H37" s="198"/>
      <c r="I37" s="198"/>
      <c r="J37" s="198"/>
      <c r="K37" s="198"/>
      <c r="L37" s="198"/>
      <c r="M37" s="198"/>
      <c r="N37" s="198"/>
      <c r="O37" s="198"/>
      <c r="P37" s="198"/>
      <c r="Q37" s="198"/>
      <c r="R37" s="198"/>
      <c r="S37" s="198"/>
      <c r="T37" s="198"/>
      <c r="U37" s="199"/>
    </row>
    <row r="38" spans="2:21" ht="27" customHeight="1">
      <c r="B38" s="200"/>
      <c r="C38" s="201" t="s">
        <v>64</v>
      </c>
      <c r="D38" s="202"/>
      <c r="E38" s="183"/>
      <c r="F38" s="24"/>
      <c r="G38" s="183"/>
      <c r="H38" s="183"/>
      <c r="I38" s="183"/>
      <c r="J38" s="183"/>
      <c r="K38" s="183"/>
      <c r="L38" s="183"/>
      <c r="M38" s="183"/>
      <c r="N38" s="183"/>
      <c r="O38" s="183"/>
      <c r="P38" s="183"/>
      <c r="Q38" s="183"/>
      <c r="R38" s="183"/>
      <c r="S38" s="183"/>
      <c r="T38" s="183"/>
      <c r="U38" s="184"/>
    </row>
    <row r="39" spans="2:21" ht="27" customHeight="1">
      <c r="B39" s="200"/>
      <c r="C39" s="201" t="s">
        <v>65</v>
      </c>
      <c r="D39" s="202"/>
      <c r="E39" s="183"/>
      <c r="F39" s="24"/>
      <c r="G39" s="183"/>
      <c r="H39" s="183"/>
      <c r="I39" s="183"/>
      <c r="J39" s="183"/>
      <c r="K39" s="183"/>
      <c r="L39" s="183"/>
      <c r="M39" s="183"/>
      <c r="N39" s="183"/>
      <c r="O39" s="183"/>
      <c r="P39" s="183"/>
      <c r="Q39" s="183"/>
      <c r="R39" s="183"/>
      <c r="S39" s="183"/>
      <c r="T39" s="183"/>
      <c r="U39" s="184"/>
    </row>
    <row r="40" spans="2:21" ht="27" customHeight="1">
      <c r="B40" s="203"/>
      <c r="C40" s="204" t="s">
        <v>66</v>
      </c>
      <c r="D40" s="205"/>
      <c r="E40" s="187"/>
      <c r="F40" s="206"/>
      <c r="G40" s="187"/>
      <c r="H40" s="187"/>
      <c r="I40" s="187"/>
      <c r="J40" s="187"/>
      <c r="K40" s="187"/>
      <c r="L40" s="187"/>
      <c r="M40" s="187"/>
      <c r="N40" s="187"/>
      <c r="O40" s="187"/>
      <c r="P40" s="187"/>
      <c r="Q40" s="187"/>
      <c r="R40" s="187"/>
      <c r="S40" s="187"/>
      <c r="T40" s="187"/>
      <c r="U40" s="188"/>
    </row>
    <row r="43" spans="2:21" ht="16.2">
      <c r="I43" s="126" t="s">
        <v>148</v>
      </c>
    </row>
    <row r="45" spans="2:21" ht="19.2">
      <c r="B45" s="143" t="s">
        <v>68</v>
      </c>
      <c r="C45" s="129" t="s">
        <v>69</v>
      </c>
      <c r="D45" s="129"/>
    </row>
    <row r="46" spans="2:21" ht="8.4" customHeight="1"/>
    <row r="47" spans="2:21" ht="35.4" customHeight="1">
      <c r="B47" s="220" t="s">
        <v>70</v>
      </c>
      <c r="C47" s="221"/>
      <c r="D47" s="221"/>
      <c r="E47" s="220" t="s">
        <v>71</v>
      </c>
      <c r="F47" s="221"/>
      <c r="G47" s="221"/>
      <c r="H47" s="221"/>
      <c r="I47" s="221"/>
      <c r="J47" s="221"/>
      <c r="K47" s="221"/>
      <c r="L47" s="221"/>
      <c r="M47" s="221"/>
      <c r="N47" s="221"/>
      <c r="O47" s="221"/>
      <c r="P47" s="221"/>
      <c r="Q47" s="221"/>
      <c r="R47" s="221"/>
      <c r="S47" s="221"/>
      <c r="T47" s="221"/>
      <c r="U47" s="386"/>
    </row>
    <row r="48" spans="2:21" ht="50.4" customHeight="1">
      <c r="B48" s="528"/>
      <c r="C48" s="529"/>
      <c r="D48" s="92" t="str">
        <f>IF(B48="","",TEXT(DATE(2018+E15+IF(MONTH(B48)&lt;4,1,0),MONTH(B48),DAY(B48)),"(aaa)"))</f>
        <v/>
      </c>
      <c r="E48" s="524"/>
      <c r="F48" s="525"/>
      <c r="G48" s="525"/>
      <c r="H48" s="525"/>
      <c r="I48" s="525"/>
      <c r="J48" s="525"/>
      <c r="K48" s="525"/>
      <c r="L48" s="525"/>
      <c r="M48" s="525"/>
      <c r="N48" s="525"/>
      <c r="O48" s="525"/>
      <c r="P48" s="525"/>
      <c r="Q48" s="525"/>
      <c r="R48" s="525"/>
      <c r="S48" s="525"/>
      <c r="T48" s="525"/>
      <c r="U48" s="526"/>
    </row>
    <row r="49" spans="2:21" ht="50.4" customHeight="1">
      <c r="B49" s="528"/>
      <c r="C49" s="529"/>
      <c r="D49" s="92" t="str">
        <f>IF(B49="","",TEXT(DATE(2018+E15+IF(MONTH(B49)&lt;4,1,0),MONTH(B49),DAY(B49)),"(aaa)"))</f>
        <v/>
      </c>
      <c r="E49" s="524"/>
      <c r="F49" s="525"/>
      <c r="G49" s="525"/>
      <c r="H49" s="525"/>
      <c r="I49" s="525"/>
      <c r="J49" s="525"/>
      <c r="K49" s="525"/>
      <c r="L49" s="525"/>
      <c r="M49" s="525"/>
      <c r="N49" s="525"/>
      <c r="O49" s="525"/>
      <c r="P49" s="525"/>
      <c r="Q49" s="525"/>
      <c r="R49" s="525"/>
      <c r="S49" s="525"/>
      <c r="T49" s="525"/>
      <c r="U49" s="526"/>
    </row>
    <row r="50" spans="2:21" ht="50.4" customHeight="1">
      <c r="B50" s="523"/>
      <c r="C50" s="221"/>
      <c r="D50" s="92" t="str">
        <f>IF(B50="","",TEXT(DATE(2018+E15+IF(MONTH(B50)&lt;4,1,0),MONTH(B50),DAY(B50)),"(aaa)"))</f>
        <v/>
      </c>
      <c r="E50" s="524"/>
      <c r="F50" s="525"/>
      <c r="G50" s="525"/>
      <c r="H50" s="525"/>
      <c r="I50" s="525"/>
      <c r="J50" s="525"/>
      <c r="K50" s="525"/>
      <c r="L50" s="525"/>
      <c r="M50" s="525"/>
      <c r="N50" s="525"/>
      <c r="O50" s="525"/>
      <c r="P50" s="525"/>
      <c r="Q50" s="525"/>
      <c r="R50" s="525"/>
      <c r="S50" s="525"/>
      <c r="T50" s="525"/>
      <c r="U50" s="526"/>
    </row>
    <row r="51" spans="2:21" ht="50.4" customHeight="1">
      <c r="B51" s="523"/>
      <c r="C51" s="221"/>
      <c r="D51" s="92" t="str">
        <f>IF(B51="","",TEXT(DATE(2018+E15+IF(MONTH(B51)&lt;4,1,0),MONTH(B51),DAY(B51)),"(aaa)"))</f>
        <v/>
      </c>
      <c r="E51" s="524"/>
      <c r="F51" s="525"/>
      <c r="G51" s="525"/>
      <c r="H51" s="525"/>
      <c r="I51" s="525"/>
      <c r="J51" s="525"/>
      <c r="K51" s="525"/>
      <c r="L51" s="525"/>
      <c r="M51" s="525"/>
      <c r="N51" s="525"/>
      <c r="O51" s="525"/>
      <c r="P51" s="525"/>
      <c r="Q51" s="525"/>
      <c r="R51" s="525"/>
      <c r="S51" s="525"/>
      <c r="T51" s="525"/>
      <c r="U51" s="526"/>
    </row>
    <row r="52" spans="2:21" ht="50.4" customHeight="1">
      <c r="B52" s="523"/>
      <c r="C52" s="221"/>
      <c r="D52" s="92" t="str">
        <f>IF(B52="","",TEXT(DATE(2018+E15+IF(MONTH(B52)&lt;4,1,0),MONTH(B52),DAY(B52)),"(aaa)"))</f>
        <v/>
      </c>
      <c r="E52" s="524"/>
      <c r="F52" s="525"/>
      <c r="G52" s="525"/>
      <c r="H52" s="525"/>
      <c r="I52" s="525"/>
      <c r="J52" s="525"/>
      <c r="K52" s="525"/>
      <c r="L52" s="525"/>
      <c r="M52" s="525"/>
      <c r="N52" s="525"/>
      <c r="O52" s="525"/>
      <c r="P52" s="525"/>
      <c r="Q52" s="525"/>
      <c r="R52" s="525"/>
      <c r="S52" s="525"/>
      <c r="T52" s="525"/>
      <c r="U52" s="526"/>
    </row>
    <row r="53" spans="2:21" ht="50.4" customHeight="1">
      <c r="B53" s="523"/>
      <c r="C53" s="221"/>
      <c r="D53" s="92" t="str">
        <f>IF(B53="","",TEXT(DATE(2018+E15+IF(MONTH(B53)&lt;4,1,0),MONTH(B53),DAY(B53)),"(aaa)"))</f>
        <v/>
      </c>
      <c r="E53" s="524"/>
      <c r="F53" s="525"/>
      <c r="G53" s="525"/>
      <c r="H53" s="525"/>
      <c r="I53" s="525"/>
      <c r="J53" s="525"/>
      <c r="K53" s="525"/>
      <c r="L53" s="525"/>
      <c r="M53" s="525"/>
      <c r="N53" s="525"/>
      <c r="O53" s="525"/>
      <c r="P53" s="525"/>
      <c r="Q53" s="525"/>
      <c r="R53" s="525"/>
      <c r="S53" s="525"/>
      <c r="T53" s="525"/>
      <c r="U53" s="526"/>
    </row>
    <row r="54" spans="2:21" ht="50.4" customHeight="1">
      <c r="B54" s="523"/>
      <c r="C54" s="221"/>
      <c r="D54" s="92" t="str">
        <f>IF(B54="","",TEXT(DATE(2018+E15+IF(MONTH(B54)&lt;4,1,0),MONTH(B54),DAY(B54)),"(aaa)"))</f>
        <v/>
      </c>
      <c r="E54" s="524"/>
      <c r="F54" s="525"/>
      <c r="G54" s="525"/>
      <c r="H54" s="525"/>
      <c r="I54" s="525"/>
      <c r="J54" s="525"/>
      <c r="K54" s="525"/>
      <c r="L54" s="525"/>
      <c r="M54" s="525"/>
      <c r="N54" s="525"/>
      <c r="O54" s="525"/>
      <c r="P54" s="525"/>
      <c r="Q54" s="525"/>
      <c r="R54" s="525"/>
      <c r="S54" s="525"/>
      <c r="T54" s="525"/>
      <c r="U54" s="526"/>
    </row>
    <row r="55" spans="2:21" ht="50.4" customHeight="1">
      <c r="B55" s="523"/>
      <c r="C55" s="221"/>
      <c r="D55" s="92" t="str">
        <f>IF(B55="","",TEXT(DATE(2018+E15+IF(MONTH(B55)&lt;4,1,0),MONTH(B55),DAY(B55)),"(aaa)"))</f>
        <v/>
      </c>
      <c r="E55" s="524"/>
      <c r="F55" s="525"/>
      <c r="G55" s="525"/>
      <c r="H55" s="525"/>
      <c r="I55" s="525"/>
      <c r="J55" s="525"/>
      <c r="K55" s="525"/>
      <c r="L55" s="525"/>
      <c r="M55" s="525"/>
      <c r="N55" s="525"/>
      <c r="O55" s="525"/>
      <c r="P55" s="525"/>
      <c r="Q55" s="525"/>
      <c r="R55" s="525"/>
      <c r="S55" s="525"/>
      <c r="T55" s="525"/>
      <c r="U55" s="526"/>
    </row>
    <row r="56" spans="2:21" ht="50.4" customHeight="1">
      <c r="B56" s="523"/>
      <c r="C56" s="221"/>
      <c r="D56" s="92" t="str">
        <f>IF(B56="","",TEXT(DATE(2018+E15+IF(MONTH(B56)&lt;4,1,0),MONTH(B56),DAY(B56)),"(aaa)"))</f>
        <v/>
      </c>
      <c r="E56" s="524"/>
      <c r="F56" s="525"/>
      <c r="G56" s="525"/>
      <c r="H56" s="525"/>
      <c r="I56" s="525"/>
      <c r="J56" s="525"/>
      <c r="K56" s="525"/>
      <c r="L56" s="525"/>
      <c r="M56" s="525"/>
      <c r="N56" s="525"/>
      <c r="O56" s="525"/>
      <c r="P56" s="525"/>
      <c r="Q56" s="525"/>
      <c r="R56" s="525"/>
      <c r="S56" s="525"/>
      <c r="T56" s="525"/>
      <c r="U56" s="526"/>
    </row>
    <row r="57" spans="2:21" ht="50.4" customHeight="1">
      <c r="B57" s="523"/>
      <c r="C57" s="221"/>
      <c r="D57" s="92" t="str">
        <f>IF(B57="","",TEXT(DATE(2018+E15+IF(MONTH(B57)&lt;4,1,0),MONTH(B57),DAY(B57)),"(aaa)"))</f>
        <v/>
      </c>
      <c r="E57" s="524"/>
      <c r="F57" s="525"/>
      <c r="G57" s="525"/>
      <c r="H57" s="525"/>
      <c r="I57" s="525"/>
      <c r="J57" s="525"/>
      <c r="K57" s="525"/>
      <c r="L57" s="525"/>
      <c r="M57" s="525"/>
      <c r="N57" s="525"/>
      <c r="O57" s="525"/>
      <c r="P57" s="525"/>
      <c r="Q57" s="525"/>
      <c r="R57" s="525"/>
      <c r="S57" s="525"/>
      <c r="T57" s="525"/>
      <c r="U57" s="526"/>
    </row>
    <row r="58" spans="2:21" ht="50.4" customHeight="1">
      <c r="B58" s="523"/>
      <c r="C58" s="221"/>
      <c r="D58" s="92" t="str">
        <f>IF(B58="","",TEXT(DATE(2018+E15+IF(MONTH(B58)&lt;4,1,0),MONTH(B58),DAY(B58)),"(aaa)"))</f>
        <v/>
      </c>
      <c r="E58" s="524"/>
      <c r="F58" s="525"/>
      <c r="G58" s="525"/>
      <c r="H58" s="525"/>
      <c r="I58" s="525"/>
      <c r="J58" s="525"/>
      <c r="K58" s="525"/>
      <c r="L58" s="525"/>
      <c r="M58" s="525"/>
      <c r="N58" s="525"/>
      <c r="O58" s="525"/>
      <c r="P58" s="525"/>
      <c r="Q58" s="525"/>
      <c r="R58" s="525"/>
      <c r="S58" s="525"/>
      <c r="T58" s="525"/>
      <c r="U58" s="526"/>
    </row>
    <row r="59" spans="2:21" ht="50.4" customHeight="1">
      <c r="B59" s="523"/>
      <c r="C59" s="221"/>
      <c r="D59" s="92" t="str">
        <f>IF(B59="","",TEXT(DATE(2018+E15+IF(MONTH(B59)&lt;4,1,0),MONTH(B59),DAY(B59)),"(aaa)"))</f>
        <v/>
      </c>
      <c r="E59" s="524"/>
      <c r="F59" s="525"/>
      <c r="G59" s="525"/>
      <c r="H59" s="525"/>
      <c r="I59" s="525"/>
      <c r="J59" s="525"/>
      <c r="K59" s="525"/>
      <c r="L59" s="525"/>
      <c r="M59" s="525"/>
      <c r="N59" s="525"/>
      <c r="O59" s="525"/>
      <c r="P59" s="525"/>
      <c r="Q59" s="525"/>
      <c r="R59" s="525"/>
      <c r="S59" s="525"/>
      <c r="T59" s="525"/>
      <c r="U59" s="526"/>
    </row>
    <row r="60" spans="2:21" ht="50.4" customHeight="1">
      <c r="B60" s="220"/>
      <c r="C60" s="221"/>
      <c r="D60" s="92" t="str">
        <f>IF(B60="","",TEXT(DATE(2018+E15+IF(MONTH(B60)&lt;4,1,0),MONTH(B60),DAY(B60)),"aaa"))</f>
        <v/>
      </c>
      <c r="E60" s="524"/>
      <c r="F60" s="525"/>
      <c r="G60" s="525"/>
      <c r="H60" s="525"/>
      <c r="I60" s="525"/>
      <c r="J60" s="525"/>
      <c r="K60" s="525"/>
      <c r="L60" s="525"/>
      <c r="M60" s="525"/>
      <c r="N60" s="525"/>
      <c r="O60" s="525"/>
      <c r="P60" s="525"/>
      <c r="Q60" s="525"/>
      <c r="R60" s="525"/>
      <c r="S60" s="525"/>
      <c r="T60" s="525"/>
      <c r="U60" s="526"/>
    </row>
    <row r="61" spans="2:21" ht="19.2">
      <c r="B61" s="129"/>
      <c r="C61" s="129"/>
      <c r="D61" s="129"/>
      <c r="E61" s="129"/>
      <c r="F61" s="129"/>
      <c r="G61" s="129"/>
      <c r="H61" s="129"/>
      <c r="I61" s="129"/>
      <c r="J61" s="129"/>
      <c r="K61" s="129"/>
      <c r="L61" s="129"/>
      <c r="M61" s="129"/>
      <c r="N61" s="129"/>
      <c r="O61" s="129"/>
      <c r="P61" s="129"/>
      <c r="Q61" s="129"/>
      <c r="R61" s="129"/>
      <c r="S61" s="129"/>
      <c r="T61" s="129"/>
      <c r="U61" s="129"/>
    </row>
    <row r="62" spans="2:21" ht="24.6" customHeight="1">
      <c r="B62" s="367" t="s">
        <v>84</v>
      </c>
      <c r="C62" s="368"/>
      <c r="D62" s="368"/>
      <c r="E62" s="527" t="s">
        <v>85</v>
      </c>
      <c r="F62" s="364"/>
      <c r="G62" s="364"/>
      <c r="H62" s="364"/>
      <c r="I62" s="364"/>
      <c r="J62" s="364"/>
      <c r="K62" s="364"/>
      <c r="L62" s="364"/>
      <c r="M62" s="364"/>
      <c r="N62" s="364"/>
      <c r="O62" s="364"/>
      <c r="P62" s="364"/>
      <c r="Q62" s="364"/>
      <c r="R62" s="364"/>
      <c r="S62" s="364"/>
      <c r="T62" s="364"/>
      <c r="U62" s="365"/>
    </row>
    <row r="63" spans="2:21" ht="24.6" customHeight="1">
      <c r="B63" s="369"/>
      <c r="C63" s="370"/>
      <c r="D63" s="370"/>
      <c r="E63" s="373"/>
      <c r="F63" s="374"/>
      <c r="G63" s="374"/>
      <c r="H63" s="374"/>
      <c r="I63" s="374"/>
      <c r="J63" s="374"/>
      <c r="K63" s="374"/>
      <c r="L63" s="374"/>
      <c r="M63" s="374"/>
      <c r="N63" s="374"/>
      <c r="O63" s="374"/>
      <c r="P63" s="374"/>
      <c r="Q63" s="374"/>
      <c r="R63" s="374"/>
      <c r="S63" s="374"/>
      <c r="T63" s="374"/>
      <c r="U63" s="375"/>
    </row>
    <row r="64" spans="2:21" ht="24.6" customHeight="1">
      <c r="B64" s="369"/>
      <c r="C64" s="370"/>
      <c r="D64" s="370"/>
      <c r="E64" s="373"/>
      <c r="F64" s="374"/>
      <c r="G64" s="374"/>
      <c r="H64" s="374"/>
      <c r="I64" s="374"/>
      <c r="J64" s="374"/>
      <c r="K64" s="374"/>
      <c r="L64" s="374"/>
      <c r="M64" s="374"/>
      <c r="N64" s="374"/>
      <c r="O64" s="374"/>
      <c r="P64" s="374"/>
      <c r="Q64" s="374"/>
      <c r="R64" s="374"/>
      <c r="S64" s="374"/>
      <c r="T64" s="374"/>
      <c r="U64" s="375"/>
    </row>
    <row r="65" spans="2:21" ht="24.6" customHeight="1">
      <c r="B65" s="369"/>
      <c r="C65" s="370"/>
      <c r="D65" s="370"/>
      <c r="E65" s="373"/>
      <c r="F65" s="374"/>
      <c r="G65" s="374"/>
      <c r="H65" s="374"/>
      <c r="I65" s="374"/>
      <c r="J65" s="374"/>
      <c r="K65" s="374"/>
      <c r="L65" s="374"/>
      <c r="M65" s="374"/>
      <c r="N65" s="374"/>
      <c r="O65" s="374"/>
      <c r="P65" s="374"/>
      <c r="Q65" s="374"/>
      <c r="R65" s="374"/>
      <c r="S65" s="374"/>
      <c r="T65" s="374"/>
      <c r="U65" s="375"/>
    </row>
    <row r="66" spans="2:21" ht="24.6" customHeight="1">
      <c r="B66" s="371"/>
      <c r="C66" s="372"/>
      <c r="D66" s="372"/>
      <c r="E66" s="376"/>
      <c r="F66" s="377"/>
      <c r="G66" s="377"/>
      <c r="H66" s="377"/>
      <c r="I66" s="377"/>
      <c r="J66" s="377"/>
      <c r="K66" s="377"/>
      <c r="L66" s="377"/>
      <c r="M66" s="377"/>
      <c r="N66" s="377"/>
      <c r="O66" s="377"/>
      <c r="P66" s="377"/>
      <c r="Q66" s="377"/>
      <c r="R66" s="377"/>
      <c r="S66" s="377"/>
      <c r="T66" s="377"/>
      <c r="U66" s="378"/>
    </row>
    <row r="75" spans="2:21" ht="22.8" customHeight="1">
      <c r="I75" s="126" t="s">
        <v>87</v>
      </c>
    </row>
    <row r="77" spans="2:21" ht="19.2">
      <c r="B77" s="143" t="s">
        <v>88</v>
      </c>
      <c r="C77" s="129" t="s">
        <v>89</v>
      </c>
    </row>
    <row r="79" spans="2:21" ht="18.600000000000001" customHeight="1">
      <c r="B79" s="157" t="s">
        <v>90</v>
      </c>
    </row>
    <row r="81" spans="2:21" ht="19.2" customHeight="1">
      <c r="B81" s="344" t="s">
        <v>91</v>
      </c>
      <c r="C81" s="345"/>
      <c r="D81" s="345"/>
      <c r="E81" s="345"/>
      <c r="F81" s="313" t="s">
        <v>92</v>
      </c>
      <c r="G81" s="314"/>
      <c r="H81" s="314"/>
      <c r="I81" s="314"/>
      <c r="J81" s="352"/>
      <c r="K81" s="329" t="s">
        <v>93</v>
      </c>
      <c r="L81" s="329"/>
      <c r="M81" s="329"/>
      <c r="N81" s="329"/>
      <c r="O81" s="329"/>
      <c r="P81" s="329"/>
      <c r="Q81" s="329"/>
      <c r="R81" s="329"/>
      <c r="S81" s="329"/>
      <c r="T81" s="329"/>
      <c r="U81" s="366"/>
    </row>
    <row r="82" spans="2:21" ht="19.2" customHeight="1">
      <c r="B82" s="346"/>
      <c r="C82" s="347"/>
      <c r="D82" s="347"/>
      <c r="E82" s="347"/>
      <c r="F82" s="257"/>
      <c r="G82" s="258"/>
      <c r="H82" s="258"/>
      <c r="I82" s="258"/>
      <c r="J82" s="342"/>
      <c r="K82" s="329"/>
      <c r="L82" s="329"/>
      <c r="M82" s="329"/>
      <c r="N82" s="329"/>
      <c r="O82" s="329"/>
      <c r="P82" s="329"/>
      <c r="Q82" s="329"/>
      <c r="R82" s="329"/>
      <c r="S82" s="329"/>
      <c r="T82" s="329"/>
      <c r="U82" s="366"/>
    </row>
    <row r="83" spans="2:21" ht="45.6" customHeight="1">
      <c r="B83" s="267" t="s">
        <v>94</v>
      </c>
      <c r="C83" s="328" t="s">
        <v>95</v>
      </c>
      <c r="D83" s="329"/>
      <c r="E83" s="329"/>
      <c r="F83" s="520">
        <f t="array" ref="F83">_xlfn.IFS(COUNTA(B48:B60)&gt;=12,50000,COUNTA(B48:B60)=11,45900,COUNTA(B48:B60)=10,41600,COUNTA(B48:B60)=9,37400,COUNTA(B48:B60)=8,33300,COUNTA(B48:B60)=7,29100,COUNTA(B48:B60)=6,24900,COUNTA(B48:B60)=5,20800,COUNTA(B48:B60)=4,16600,COUNTA(B48:B60)=3,12400,COUNTA(B48:B60)=2,8300,COUNTA(B48:B60)=1,4100,COUNTA(B48:B60)=0,0)</f>
        <v>0</v>
      </c>
      <c r="G83" s="521"/>
      <c r="H83" s="521"/>
      <c r="I83" s="521"/>
      <c r="J83" s="51" t="s">
        <v>19</v>
      </c>
      <c r="K83" s="355"/>
      <c r="L83" s="355"/>
      <c r="M83" s="355"/>
      <c r="N83" s="355"/>
      <c r="O83" s="355"/>
      <c r="P83" s="355"/>
      <c r="Q83" s="355"/>
      <c r="R83" s="355"/>
      <c r="S83" s="355"/>
      <c r="T83" s="355"/>
      <c r="U83" s="356"/>
    </row>
    <row r="84" spans="2:21" ht="45.6" customHeight="1">
      <c r="B84" s="267"/>
      <c r="C84" s="328" t="s">
        <v>96</v>
      </c>
      <c r="D84" s="329"/>
      <c r="E84" s="329"/>
      <c r="F84" s="333"/>
      <c r="G84" s="332"/>
      <c r="H84" s="332"/>
      <c r="I84" s="332"/>
      <c r="J84" s="51" t="s">
        <v>19</v>
      </c>
      <c r="K84" s="355"/>
      <c r="L84" s="355"/>
      <c r="M84" s="355"/>
      <c r="N84" s="355"/>
      <c r="O84" s="355"/>
      <c r="P84" s="355"/>
      <c r="Q84" s="355"/>
      <c r="R84" s="355"/>
      <c r="S84" s="355"/>
      <c r="T84" s="355"/>
      <c r="U84" s="356"/>
    </row>
    <row r="85" spans="2:21" ht="45.6" customHeight="1">
      <c r="B85" s="267"/>
      <c r="C85" s="328" t="s">
        <v>97</v>
      </c>
      <c r="D85" s="329"/>
      <c r="E85" s="329"/>
      <c r="F85" s="333"/>
      <c r="G85" s="332"/>
      <c r="H85" s="332"/>
      <c r="I85" s="332"/>
      <c r="J85" s="51" t="s">
        <v>19</v>
      </c>
      <c r="K85" s="355"/>
      <c r="L85" s="355"/>
      <c r="M85" s="355"/>
      <c r="N85" s="355"/>
      <c r="O85" s="355"/>
      <c r="P85" s="355"/>
      <c r="Q85" s="355"/>
      <c r="R85" s="355"/>
      <c r="S85" s="355"/>
      <c r="T85" s="355"/>
      <c r="U85" s="356"/>
    </row>
    <row r="86" spans="2:21" ht="45.6" customHeight="1">
      <c r="B86" s="328"/>
      <c r="C86" s="329"/>
      <c r="D86" s="329"/>
      <c r="E86" s="329"/>
      <c r="F86" s="333"/>
      <c r="G86" s="332"/>
      <c r="H86" s="332"/>
      <c r="I86" s="332"/>
      <c r="J86" s="51" t="s">
        <v>19</v>
      </c>
      <c r="K86" s="355"/>
      <c r="L86" s="355"/>
      <c r="M86" s="355"/>
      <c r="N86" s="355"/>
      <c r="O86" s="355"/>
      <c r="P86" s="355"/>
      <c r="Q86" s="355"/>
      <c r="R86" s="355"/>
      <c r="S86" s="355"/>
      <c r="T86" s="355"/>
      <c r="U86" s="356"/>
    </row>
    <row r="87" spans="2:21" ht="45.6" customHeight="1">
      <c r="B87" s="328"/>
      <c r="C87" s="329"/>
      <c r="D87" s="329"/>
      <c r="E87" s="329"/>
      <c r="F87" s="333"/>
      <c r="G87" s="332"/>
      <c r="H87" s="332"/>
      <c r="I87" s="332"/>
      <c r="J87" s="51" t="s">
        <v>19</v>
      </c>
      <c r="K87" s="355"/>
      <c r="L87" s="355"/>
      <c r="M87" s="355"/>
      <c r="N87" s="355"/>
      <c r="O87" s="355"/>
      <c r="P87" s="355"/>
      <c r="Q87" s="355"/>
      <c r="R87" s="355"/>
      <c r="S87" s="355"/>
      <c r="T87" s="355"/>
      <c r="U87" s="356"/>
    </row>
    <row r="88" spans="2:21" ht="45.6" customHeight="1">
      <c r="B88" s="328"/>
      <c r="C88" s="329"/>
      <c r="D88" s="329"/>
      <c r="E88" s="329"/>
      <c r="F88" s="353"/>
      <c r="G88" s="354"/>
      <c r="H88" s="354"/>
      <c r="I88" s="354"/>
      <c r="J88" s="51" t="s">
        <v>19</v>
      </c>
      <c r="K88" s="355"/>
      <c r="L88" s="355"/>
      <c r="M88" s="355"/>
      <c r="N88" s="355"/>
      <c r="O88" s="355"/>
      <c r="P88" s="355"/>
      <c r="Q88" s="355"/>
      <c r="R88" s="355"/>
      <c r="S88" s="355"/>
      <c r="T88" s="355"/>
      <c r="U88" s="356"/>
    </row>
    <row r="89" spans="2:21" ht="45.6" customHeight="1">
      <c r="B89" s="328"/>
      <c r="C89" s="329"/>
      <c r="D89" s="329"/>
      <c r="E89" s="329"/>
      <c r="F89" s="353"/>
      <c r="G89" s="354"/>
      <c r="H89" s="354"/>
      <c r="I89" s="354"/>
      <c r="J89" s="51" t="s">
        <v>19</v>
      </c>
      <c r="K89" s="355"/>
      <c r="L89" s="355"/>
      <c r="M89" s="355"/>
      <c r="N89" s="355"/>
      <c r="O89" s="355"/>
      <c r="P89" s="355"/>
      <c r="Q89" s="355"/>
      <c r="R89" s="355"/>
      <c r="S89" s="355"/>
      <c r="T89" s="355"/>
      <c r="U89" s="356"/>
    </row>
    <row r="90" spans="2:21" ht="45.6" customHeight="1">
      <c r="B90" s="328"/>
      <c r="C90" s="329"/>
      <c r="D90" s="329"/>
      <c r="E90" s="329"/>
      <c r="F90" s="353"/>
      <c r="G90" s="354"/>
      <c r="H90" s="354"/>
      <c r="I90" s="354"/>
      <c r="J90" s="51" t="s">
        <v>19</v>
      </c>
      <c r="K90" s="52"/>
      <c r="L90" s="52"/>
      <c r="M90" s="52"/>
      <c r="N90" s="52"/>
      <c r="O90" s="52"/>
      <c r="P90" s="52"/>
      <c r="Q90" s="52"/>
      <c r="R90" s="52"/>
      <c r="S90" s="52"/>
      <c r="T90" s="52"/>
      <c r="U90" s="61"/>
    </row>
    <row r="91" spans="2:21" ht="44.4" customHeight="1">
      <c r="B91" s="257" t="s">
        <v>102</v>
      </c>
      <c r="C91" s="258"/>
      <c r="D91" s="258"/>
      <c r="E91" s="258"/>
      <c r="F91" s="357">
        <f>SUM(F83:I89)</f>
        <v>0</v>
      </c>
      <c r="G91" s="331"/>
      <c r="H91" s="331"/>
      <c r="I91" s="331"/>
      <c r="J91" s="50" t="s">
        <v>19</v>
      </c>
      <c r="K91" s="358"/>
      <c r="L91" s="359"/>
      <c r="M91" s="359"/>
      <c r="N91" s="359"/>
      <c r="O91" s="359"/>
      <c r="P91" s="359"/>
      <c r="Q91" s="359"/>
      <c r="R91" s="359"/>
      <c r="S91" s="359"/>
      <c r="T91" s="359"/>
      <c r="U91" s="360"/>
    </row>
    <row r="92" spans="2:21" ht="14.4">
      <c r="B92" s="39"/>
      <c r="C92" s="39"/>
      <c r="D92" s="39"/>
      <c r="E92" s="39"/>
      <c r="F92" s="40"/>
      <c r="G92" s="41"/>
      <c r="H92" s="41"/>
      <c r="I92" s="41"/>
      <c r="J92" s="39"/>
      <c r="K92" s="53"/>
      <c r="L92" s="53"/>
      <c r="M92" s="53"/>
      <c r="N92" s="53"/>
      <c r="O92" s="53"/>
      <c r="P92" s="53"/>
      <c r="Q92" s="53"/>
      <c r="R92" s="53"/>
      <c r="S92" s="53"/>
    </row>
    <row r="93" spans="2:21" ht="19.2">
      <c r="B93" s="157" t="s">
        <v>103</v>
      </c>
      <c r="C93" s="157"/>
      <c r="D93" s="39"/>
      <c r="E93" s="39"/>
      <c r="F93" s="40"/>
      <c r="G93" s="41"/>
      <c r="H93" s="41"/>
      <c r="I93" s="41"/>
      <c r="J93" s="39"/>
      <c r="K93" s="53"/>
      <c r="L93" s="53"/>
      <c r="M93" s="53"/>
      <c r="N93" s="53"/>
      <c r="O93" s="53"/>
      <c r="P93" s="53"/>
      <c r="Q93" s="53"/>
      <c r="R93" s="53"/>
      <c r="S93" s="53"/>
    </row>
    <row r="94" spans="2:21" ht="21" customHeight="1">
      <c r="B94" s="344" t="s">
        <v>91</v>
      </c>
      <c r="C94" s="430"/>
      <c r="D94" s="345" t="s">
        <v>92</v>
      </c>
      <c r="E94" s="345"/>
      <c r="F94" s="345"/>
      <c r="G94" s="96"/>
      <c r="H94" s="96"/>
      <c r="I94" s="96"/>
      <c r="J94" s="96"/>
      <c r="K94" s="96"/>
      <c r="L94" s="96"/>
      <c r="M94" s="96"/>
      <c r="N94" s="96"/>
      <c r="O94" s="96"/>
      <c r="P94" s="313" t="s">
        <v>93</v>
      </c>
      <c r="Q94" s="314"/>
      <c r="R94" s="314"/>
      <c r="S94" s="314"/>
      <c r="T94" s="314"/>
      <c r="U94" s="352"/>
    </row>
    <row r="95" spans="2:21" ht="38.4" customHeight="1">
      <c r="B95" s="346"/>
      <c r="C95" s="431"/>
      <c r="D95" s="347"/>
      <c r="E95" s="347"/>
      <c r="F95" s="347"/>
      <c r="G95" s="328" t="s">
        <v>104</v>
      </c>
      <c r="H95" s="329"/>
      <c r="I95" s="329"/>
      <c r="J95" s="366"/>
      <c r="K95" s="328" t="s">
        <v>105</v>
      </c>
      <c r="L95" s="329"/>
      <c r="M95" s="329"/>
      <c r="N95" s="329"/>
      <c r="O95" s="366"/>
      <c r="P95" s="257"/>
      <c r="Q95" s="258"/>
      <c r="R95" s="258"/>
      <c r="S95" s="258"/>
      <c r="T95" s="258"/>
      <c r="U95" s="342"/>
    </row>
    <row r="96" spans="2:21" ht="42.6" customHeight="1">
      <c r="B96" s="328"/>
      <c r="C96" s="366"/>
      <c r="D96" s="357">
        <f>SUM(G96,K96)</f>
        <v>0</v>
      </c>
      <c r="E96" s="331"/>
      <c r="F96" s="51" t="s">
        <v>19</v>
      </c>
      <c r="G96" s="333"/>
      <c r="H96" s="332"/>
      <c r="I96" s="332"/>
      <c r="J96" s="51" t="s">
        <v>19</v>
      </c>
      <c r="K96" s="333"/>
      <c r="L96" s="332"/>
      <c r="M96" s="332"/>
      <c r="N96" s="332"/>
      <c r="O96" s="51" t="s">
        <v>19</v>
      </c>
      <c r="P96" s="334"/>
      <c r="Q96" s="335"/>
      <c r="R96" s="335"/>
      <c r="S96" s="335"/>
      <c r="T96" s="335"/>
      <c r="U96" s="336"/>
    </row>
    <row r="97" spans="2:21" ht="42.6" customHeight="1">
      <c r="B97" s="328"/>
      <c r="C97" s="366"/>
      <c r="D97" s="357">
        <f t="shared" ref="D97:D105" si="0">SUM(G97,K97)</f>
        <v>0</v>
      </c>
      <c r="E97" s="331"/>
      <c r="F97" s="51" t="s">
        <v>19</v>
      </c>
      <c r="G97" s="333"/>
      <c r="H97" s="332"/>
      <c r="I97" s="332"/>
      <c r="J97" s="51" t="s">
        <v>19</v>
      </c>
      <c r="K97" s="333"/>
      <c r="L97" s="332"/>
      <c r="M97" s="332"/>
      <c r="N97" s="332"/>
      <c r="O97" s="51" t="s">
        <v>19</v>
      </c>
      <c r="P97" s="334"/>
      <c r="Q97" s="335"/>
      <c r="R97" s="335"/>
      <c r="S97" s="335"/>
      <c r="T97" s="335"/>
      <c r="U97" s="336"/>
    </row>
    <row r="98" spans="2:21" ht="42.6" customHeight="1">
      <c r="B98" s="328"/>
      <c r="C98" s="366"/>
      <c r="D98" s="357">
        <f t="shared" si="0"/>
        <v>0</v>
      </c>
      <c r="E98" s="331"/>
      <c r="F98" s="51" t="s">
        <v>19</v>
      </c>
      <c r="G98" s="333"/>
      <c r="H98" s="332"/>
      <c r="I98" s="332"/>
      <c r="J98" s="51" t="s">
        <v>19</v>
      </c>
      <c r="K98" s="333"/>
      <c r="L98" s="332"/>
      <c r="M98" s="332"/>
      <c r="N98" s="332"/>
      <c r="O98" s="51" t="s">
        <v>19</v>
      </c>
      <c r="P98" s="338"/>
      <c r="Q98" s="339"/>
      <c r="R98" s="339"/>
      <c r="S98" s="339"/>
      <c r="T98" s="339"/>
      <c r="U98" s="340"/>
    </row>
    <row r="99" spans="2:21" ht="42.6" customHeight="1">
      <c r="B99" s="328"/>
      <c r="C99" s="366"/>
      <c r="D99" s="357">
        <f t="shared" si="0"/>
        <v>0</v>
      </c>
      <c r="E99" s="331"/>
      <c r="F99" s="51" t="s">
        <v>19</v>
      </c>
      <c r="G99" s="333"/>
      <c r="H99" s="332"/>
      <c r="I99" s="332"/>
      <c r="J99" s="51" t="s">
        <v>19</v>
      </c>
      <c r="K99" s="333"/>
      <c r="L99" s="332"/>
      <c r="M99" s="332"/>
      <c r="N99" s="332"/>
      <c r="O99" s="51" t="s">
        <v>19</v>
      </c>
      <c r="P99" s="334"/>
      <c r="Q99" s="335"/>
      <c r="R99" s="335"/>
      <c r="S99" s="335"/>
      <c r="T99" s="335"/>
      <c r="U99" s="336"/>
    </row>
    <row r="100" spans="2:21" ht="42.6" customHeight="1">
      <c r="B100" s="328"/>
      <c r="C100" s="366"/>
      <c r="D100" s="357">
        <f t="shared" si="0"/>
        <v>0</v>
      </c>
      <c r="E100" s="331"/>
      <c r="F100" s="51" t="s">
        <v>19</v>
      </c>
      <c r="G100" s="333"/>
      <c r="H100" s="332"/>
      <c r="I100" s="332"/>
      <c r="J100" s="51" t="s">
        <v>19</v>
      </c>
      <c r="K100" s="333"/>
      <c r="L100" s="332"/>
      <c r="M100" s="332"/>
      <c r="N100" s="332"/>
      <c r="O100" s="51" t="s">
        <v>19</v>
      </c>
      <c r="P100" s="334"/>
      <c r="Q100" s="335"/>
      <c r="R100" s="335"/>
      <c r="S100" s="335"/>
      <c r="T100" s="335"/>
      <c r="U100" s="336"/>
    </row>
    <row r="101" spans="2:21" ht="42.6" customHeight="1">
      <c r="B101" s="328"/>
      <c r="C101" s="366"/>
      <c r="D101" s="357">
        <f t="shared" si="0"/>
        <v>0</v>
      </c>
      <c r="E101" s="331"/>
      <c r="F101" s="51" t="s">
        <v>19</v>
      </c>
      <c r="G101" s="333"/>
      <c r="H101" s="332"/>
      <c r="I101" s="332"/>
      <c r="J101" s="51" t="s">
        <v>19</v>
      </c>
      <c r="K101" s="333"/>
      <c r="L101" s="332"/>
      <c r="M101" s="332"/>
      <c r="N101" s="332"/>
      <c r="O101" s="51" t="s">
        <v>19</v>
      </c>
      <c r="P101" s="334"/>
      <c r="Q101" s="335"/>
      <c r="R101" s="335"/>
      <c r="S101" s="335"/>
      <c r="T101" s="335"/>
      <c r="U101" s="336"/>
    </row>
    <row r="102" spans="2:21" ht="42.6" customHeight="1">
      <c r="B102" s="328"/>
      <c r="C102" s="366"/>
      <c r="D102" s="357">
        <f t="shared" si="0"/>
        <v>0</v>
      </c>
      <c r="E102" s="331"/>
      <c r="F102" s="51" t="s">
        <v>19</v>
      </c>
      <c r="G102" s="333"/>
      <c r="H102" s="332"/>
      <c r="I102" s="332"/>
      <c r="J102" s="51" t="s">
        <v>19</v>
      </c>
      <c r="K102" s="333"/>
      <c r="L102" s="332"/>
      <c r="M102" s="332"/>
      <c r="N102" s="332"/>
      <c r="O102" s="51" t="s">
        <v>19</v>
      </c>
      <c r="P102" s="334"/>
      <c r="Q102" s="335"/>
      <c r="R102" s="335"/>
      <c r="S102" s="335"/>
      <c r="T102" s="335"/>
      <c r="U102" s="336"/>
    </row>
    <row r="103" spans="2:21" ht="42.6" customHeight="1">
      <c r="B103" s="328"/>
      <c r="C103" s="366"/>
      <c r="D103" s="357">
        <f t="shared" si="0"/>
        <v>0</v>
      </c>
      <c r="E103" s="331"/>
      <c r="F103" s="51" t="s">
        <v>19</v>
      </c>
      <c r="G103" s="333"/>
      <c r="H103" s="332"/>
      <c r="I103" s="332"/>
      <c r="J103" s="51" t="s">
        <v>19</v>
      </c>
      <c r="K103" s="333"/>
      <c r="L103" s="332"/>
      <c r="M103" s="332"/>
      <c r="N103" s="332"/>
      <c r="O103" s="51" t="s">
        <v>19</v>
      </c>
      <c r="P103" s="334"/>
      <c r="Q103" s="335"/>
      <c r="R103" s="335"/>
      <c r="S103" s="335"/>
      <c r="T103" s="335"/>
      <c r="U103" s="336"/>
    </row>
    <row r="104" spans="2:21" ht="42.6" customHeight="1">
      <c r="B104" s="328"/>
      <c r="C104" s="366"/>
      <c r="D104" s="357">
        <f t="shared" si="0"/>
        <v>0</v>
      </c>
      <c r="E104" s="331"/>
      <c r="F104" s="51" t="s">
        <v>19</v>
      </c>
      <c r="G104" s="333"/>
      <c r="H104" s="332"/>
      <c r="I104" s="332"/>
      <c r="J104" s="51" t="s">
        <v>19</v>
      </c>
      <c r="K104" s="333"/>
      <c r="L104" s="332"/>
      <c r="M104" s="332"/>
      <c r="N104" s="332"/>
      <c r="O104" s="51" t="s">
        <v>19</v>
      </c>
      <c r="P104" s="334"/>
      <c r="Q104" s="335"/>
      <c r="R104" s="335"/>
      <c r="S104" s="335"/>
      <c r="T104" s="335"/>
      <c r="U104" s="336"/>
    </row>
    <row r="105" spans="2:21" ht="42.6" customHeight="1">
      <c r="B105" s="328"/>
      <c r="C105" s="366"/>
      <c r="D105" s="357">
        <f t="shared" si="0"/>
        <v>0</v>
      </c>
      <c r="E105" s="331"/>
      <c r="F105" s="51" t="s">
        <v>19</v>
      </c>
      <c r="G105" s="333"/>
      <c r="H105" s="332"/>
      <c r="I105" s="332"/>
      <c r="J105" s="51" t="s">
        <v>19</v>
      </c>
      <c r="K105" s="333"/>
      <c r="L105" s="332"/>
      <c r="M105" s="332"/>
      <c r="N105" s="332"/>
      <c r="O105" s="51" t="s">
        <v>19</v>
      </c>
      <c r="P105" s="334"/>
      <c r="Q105" s="335"/>
      <c r="R105" s="335"/>
      <c r="S105" s="335"/>
      <c r="T105" s="335"/>
      <c r="U105" s="336"/>
    </row>
    <row r="106" spans="2:21" ht="42.6" customHeight="1">
      <c r="B106" s="328" t="s">
        <v>102</v>
      </c>
      <c r="C106" s="329"/>
      <c r="D106" s="357">
        <f>SUM(G106,K106)</f>
        <v>0</v>
      </c>
      <c r="E106" s="331"/>
      <c r="F106" s="51" t="s">
        <v>19</v>
      </c>
      <c r="G106" s="520">
        <f>SUM(G96:I105)</f>
        <v>0</v>
      </c>
      <c r="H106" s="521"/>
      <c r="I106" s="521"/>
      <c r="J106" s="38" t="s">
        <v>19</v>
      </c>
      <c r="K106" s="520">
        <f>SUM(K96:N105)</f>
        <v>0</v>
      </c>
      <c r="L106" s="521"/>
      <c r="M106" s="521"/>
      <c r="N106" s="521"/>
      <c r="O106" s="51" t="s">
        <v>19</v>
      </c>
      <c r="P106" s="334"/>
      <c r="Q106" s="335"/>
      <c r="R106" s="335"/>
      <c r="S106" s="335"/>
      <c r="T106" s="335"/>
      <c r="U106" s="336"/>
    </row>
    <row r="107" spans="2:21" ht="16.2">
      <c r="I107" s="126" t="s">
        <v>120</v>
      </c>
    </row>
    <row r="109" spans="2:21" ht="19.2">
      <c r="B109" s="143" t="s">
        <v>121</v>
      </c>
      <c r="C109" s="129" t="s">
        <v>122</v>
      </c>
    </row>
    <row r="111" spans="2:21" ht="41.4" customHeight="1">
      <c r="B111" s="207"/>
      <c r="C111" s="522" t="s">
        <v>43</v>
      </c>
      <c r="D111" s="522"/>
      <c r="E111" s="522"/>
      <c r="F111" s="522" t="s">
        <v>47</v>
      </c>
      <c r="G111" s="522"/>
      <c r="H111" s="522"/>
      <c r="I111" s="522"/>
      <c r="J111" s="522"/>
      <c r="K111" s="522"/>
      <c r="L111" s="522" t="s">
        <v>45</v>
      </c>
      <c r="M111" s="522"/>
      <c r="N111" s="522"/>
      <c r="O111" s="522"/>
      <c r="P111" s="522"/>
      <c r="Q111" s="522" t="s">
        <v>123</v>
      </c>
      <c r="R111" s="522"/>
      <c r="S111" s="522"/>
      <c r="T111" s="522"/>
      <c r="U111" s="522"/>
    </row>
    <row r="112" spans="2:21" ht="41.4" customHeight="1">
      <c r="B112" s="208" t="s">
        <v>16</v>
      </c>
      <c r="C112" s="518"/>
      <c r="D112" s="518"/>
      <c r="E112" s="518"/>
      <c r="F112" s="518"/>
      <c r="G112" s="518"/>
      <c r="H112" s="518"/>
      <c r="I112" s="518"/>
      <c r="J112" s="518"/>
      <c r="K112" s="518"/>
      <c r="L112" s="518"/>
      <c r="M112" s="518"/>
      <c r="N112" s="518"/>
      <c r="O112" s="518"/>
      <c r="P112" s="518"/>
      <c r="Q112" s="518"/>
      <c r="R112" s="518"/>
      <c r="S112" s="518"/>
      <c r="T112" s="518"/>
      <c r="U112" s="518"/>
    </row>
    <row r="113" spans="2:21" ht="41.4" customHeight="1">
      <c r="B113" s="208" t="s">
        <v>20</v>
      </c>
      <c r="C113" s="518"/>
      <c r="D113" s="518"/>
      <c r="E113" s="518"/>
      <c r="F113" s="518"/>
      <c r="G113" s="518"/>
      <c r="H113" s="518"/>
      <c r="I113" s="518"/>
      <c r="J113" s="518"/>
      <c r="K113" s="518"/>
      <c r="L113" s="518"/>
      <c r="M113" s="518"/>
      <c r="N113" s="518"/>
      <c r="O113" s="518"/>
      <c r="P113" s="518"/>
      <c r="Q113" s="518"/>
      <c r="R113" s="518"/>
      <c r="S113" s="518"/>
      <c r="T113" s="518"/>
      <c r="U113" s="518"/>
    </row>
    <row r="114" spans="2:21" ht="41.4" customHeight="1">
      <c r="B114" s="208" t="s">
        <v>68</v>
      </c>
      <c r="C114" s="518"/>
      <c r="D114" s="518"/>
      <c r="E114" s="518"/>
      <c r="F114" s="518"/>
      <c r="G114" s="518"/>
      <c r="H114" s="518"/>
      <c r="I114" s="518"/>
      <c r="J114" s="518"/>
      <c r="K114" s="518"/>
      <c r="L114" s="518"/>
      <c r="M114" s="518"/>
      <c r="N114" s="518"/>
      <c r="O114" s="518"/>
      <c r="P114" s="518"/>
      <c r="Q114" s="518"/>
      <c r="R114" s="518"/>
      <c r="S114" s="518"/>
      <c r="T114" s="518"/>
      <c r="U114" s="518"/>
    </row>
    <row r="115" spans="2:21" ht="41.4" customHeight="1">
      <c r="B115" s="208" t="s">
        <v>88</v>
      </c>
      <c r="C115" s="518"/>
      <c r="D115" s="518"/>
      <c r="E115" s="518"/>
      <c r="F115" s="518"/>
      <c r="G115" s="518"/>
      <c r="H115" s="518"/>
      <c r="I115" s="518"/>
      <c r="J115" s="518"/>
      <c r="K115" s="518"/>
      <c r="L115" s="518"/>
      <c r="M115" s="518"/>
      <c r="N115" s="518"/>
      <c r="O115" s="518"/>
      <c r="P115" s="518"/>
      <c r="Q115" s="518"/>
      <c r="R115" s="518"/>
      <c r="S115" s="518"/>
      <c r="T115" s="518"/>
      <c r="U115" s="518"/>
    </row>
    <row r="116" spans="2:21" ht="41.4" customHeight="1">
      <c r="B116" s="208" t="s">
        <v>121</v>
      </c>
      <c r="C116" s="518"/>
      <c r="D116" s="518"/>
      <c r="E116" s="518"/>
      <c r="F116" s="518"/>
      <c r="G116" s="518"/>
      <c r="H116" s="518"/>
      <c r="I116" s="518"/>
      <c r="J116" s="518"/>
      <c r="K116" s="518"/>
      <c r="L116" s="518"/>
      <c r="M116" s="518"/>
      <c r="N116" s="518"/>
      <c r="O116" s="518"/>
      <c r="P116" s="518"/>
      <c r="Q116" s="518"/>
      <c r="R116" s="518"/>
      <c r="S116" s="518"/>
      <c r="T116" s="518"/>
      <c r="U116" s="518"/>
    </row>
    <row r="117" spans="2:21" ht="41.4" customHeight="1">
      <c r="B117" s="208" t="s">
        <v>131</v>
      </c>
      <c r="C117" s="518"/>
      <c r="D117" s="518"/>
      <c r="E117" s="518"/>
      <c r="F117" s="518"/>
      <c r="G117" s="518"/>
      <c r="H117" s="518"/>
      <c r="I117" s="518"/>
      <c r="J117" s="518"/>
      <c r="K117" s="518"/>
      <c r="L117" s="518"/>
      <c r="M117" s="518"/>
      <c r="N117" s="518"/>
      <c r="O117" s="518"/>
      <c r="P117" s="518"/>
      <c r="Q117" s="518"/>
      <c r="R117" s="518"/>
      <c r="S117" s="518"/>
      <c r="T117" s="518"/>
      <c r="U117" s="518"/>
    </row>
    <row r="118" spans="2:21" ht="41.4" customHeight="1">
      <c r="B118" s="208" t="s">
        <v>133</v>
      </c>
      <c r="C118" s="518"/>
      <c r="D118" s="518"/>
      <c r="E118" s="518"/>
      <c r="F118" s="518"/>
      <c r="G118" s="518"/>
      <c r="H118" s="518"/>
      <c r="I118" s="518"/>
      <c r="J118" s="518"/>
      <c r="K118" s="518"/>
      <c r="L118" s="518"/>
      <c r="M118" s="518"/>
      <c r="N118" s="518"/>
      <c r="O118" s="518"/>
      <c r="P118" s="518"/>
      <c r="Q118" s="518"/>
      <c r="R118" s="518"/>
      <c r="S118" s="518"/>
      <c r="T118" s="518"/>
      <c r="U118" s="518"/>
    </row>
    <row r="119" spans="2:21" ht="41.4" customHeight="1">
      <c r="B119" s="208" t="s">
        <v>13</v>
      </c>
      <c r="C119" s="518"/>
      <c r="D119" s="518"/>
      <c r="E119" s="518"/>
      <c r="F119" s="518"/>
      <c r="G119" s="518"/>
      <c r="H119" s="518"/>
      <c r="I119" s="518"/>
      <c r="J119" s="518"/>
      <c r="K119" s="518"/>
      <c r="L119" s="518"/>
      <c r="M119" s="518"/>
      <c r="N119" s="518"/>
      <c r="O119" s="518"/>
      <c r="P119" s="518"/>
      <c r="Q119" s="518"/>
      <c r="R119" s="518"/>
      <c r="S119" s="518"/>
      <c r="T119" s="518"/>
      <c r="U119" s="518"/>
    </row>
    <row r="120" spans="2:21" ht="41.4" customHeight="1">
      <c r="B120" s="208" t="s">
        <v>35</v>
      </c>
      <c r="C120" s="518"/>
      <c r="D120" s="518"/>
      <c r="E120" s="518"/>
      <c r="F120" s="518"/>
      <c r="G120" s="518"/>
      <c r="H120" s="518"/>
      <c r="I120" s="518"/>
      <c r="J120" s="518"/>
      <c r="K120" s="518"/>
      <c r="L120" s="518"/>
      <c r="M120" s="518"/>
      <c r="N120" s="518"/>
      <c r="O120" s="518"/>
      <c r="P120" s="518"/>
      <c r="Q120" s="518"/>
      <c r="R120" s="518"/>
      <c r="S120" s="518"/>
      <c r="T120" s="518"/>
      <c r="U120" s="518"/>
    </row>
    <row r="121" spans="2:21" ht="41.4" customHeight="1">
      <c r="B121" s="208" t="s">
        <v>136</v>
      </c>
      <c r="C121" s="518"/>
      <c r="D121" s="518"/>
      <c r="E121" s="518"/>
      <c r="F121" s="518"/>
      <c r="G121" s="518"/>
      <c r="H121" s="518"/>
      <c r="I121" s="518"/>
      <c r="J121" s="518"/>
      <c r="K121" s="518"/>
      <c r="L121" s="518"/>
      <c r="M121" s="518"/>
      <c r="N121" s="518"/>
      <c r="O121" s="518"/>
      <c r="P121" s="518"/>
      <c r="Q121" s="518"/>
      <c r="R121" s="518"/>
      <c r="S121" s="518"/>
      <c r="T121" s="518"/>
      <c r="U121" s="518"/>
    </row>
    <row r="122" spans="2:21" ht="41.4" customHeight="1">
      <c r="B122" s="208" t="s">
        <v>137</v>
      </c>
      <c r="C122" s="518"/>
      <c r="D122" s="518"/>
      <c r="E122" s="518"/>
      <c r="F122" s="518"/>
      <c r="G122" s="518"/>
      <c r="H122" s="518"/>
      <c r="I122" s="518"/>
      <c r="J122" s="518"/>
      <c r="K122" s="518"/>
      <c r="L122" s="518"/>
      <c r="M122" s="518"/>
      <c r="N122" s="518"/>
      <c r="O122" s="518"/>
      <c r="P122" s="518"/>
      <c r="Q122" s="518"/>
      <c r="R122" s="518"/>
      <c r="S122" s="518"/>
      <c r="T122" s="518"/>
      <c r="U122" s="518"/>
    </row>
    <row r="123" spans="2:21" ht="41.4" customHeight="1">
      <c r="B123" s="208" t="s">
        <v>138</v>
      </c>
      <c r="C123" s="518"/>
      <c r="D123" s="518"/>
      <c r="E123" s="518"/>
      <c r="F123" s="518"/>
      <c r="G123" s="518"/>
      <c r="H123" s="518"/>
      <c r="I123" s="518"/>
      <c r="J123" s="518"/>
      <c r="K123" s="518"/>
      <c r="L123" s="518"/>
      <c r="M123" s="518"/>
      <c r="N123" s="518"/>
      <c r="O123" s="518"/>
      <c r="P123" s="518"/>
      <c r="Q123" s="518"/>
      <c r="R123" s="518"/>
      <c r="S123" s="518"/>
      <c r="T123" s="518"/>
      <c r="U123" s="518"/>
    </row>
    <row r="124" spans="2:21" ht="41.4" customHeight="1">
      <c r="B124" s="208" t="s">
        <v>139</v>
      </c>
      <c r="C124" s="518"/>
      <c r="D124" s="518"/>
      <c r="E124" s="518"/>
      <c r="F124" s="518"/>
      <c r="G124" s="518"/>
      <c r="H124" s="518"/>
      <c r="I124" s="518"/>
      <c r="J124" s="518"/>
      <c r="K124" s="518"/>
      <c r="L124" s="518"/>
      <c r="M124" s="518"/>
      <c r="N124" s="518"/>
      <c r="O124" s="518"/>
      <c r="P124" s="518"/>
      <c r="Q124" s="518"/>
      <c r="R124" s="518"/>
      <c r="S124" s="518"/>
      <c r="T124" s="518"/>
      <c r="U124" s="518"/>
    </row>
    <row r="125" spans="2:21" ht="41.4" customHeight="1">
      <c r="B125" s="208" t="s">
        <v>140</v>
      </c>
      <c r="C125" s="518"/>
      <c r="D125" s="518"/>
      <c r="E125" s="518"/>
      <c r="F125" s="518"/>
      <c r="G125" s="518"/>
      <c r="H125" s="518"/>
      <c r="I125" s="518"/>
      <c r="J125" s="518"/>
      <c r="K125" s="518"/>
      <c r="L125" s="518"/>
      <c r="M125" s="518"/>
      <c r="N125" s="518"/>
      <c r="O125" s="518"/>
      <c r="P125" s="518"/>
      <c r="Q125" s="518"/>
      <c r="R125" s="518"/>
      <c r="S125" s="518"/>
      <c r="T125" s="518"/>
      <c r="U125" s="518"/>
    </row>
    <row r="126" spans="2:21" ht="41.4" customHeight="1">
      <c r="B126" s="208" t="s">
        <v>141</v>
      </c>
      <c r="C126" s="518"/>
      <c r="D126" s="518"/>
      <c r="E126" s="518"/>
      <c r="F126" s="518"/>
      <c r="G126" s="518"/>
      <c r="H126" s="518"/>
      <c r="I126" s="518"/>
      <c r="J126" s="518"/>
      <c r="K126" s="518"/>
      <c r="L126" s="518"/>
      <c r="M126" s="518"/>
      <c r="N126" s="518"/>
      <c r="O126" s="518"/>
      <c r="P126" s="518"/>
      <c r="Q126" s="518"/>
      <c r="R126" s="518"/>
      <c r="S126" s="518"/>
      <c r="T126" s="518"/>
      <c r="U126" s="518"/>
    </row>
    <row r="127" spans="2:21" ht="41.4" customHeight="1">
      <c r="B127" s="208" t="s">
        <v>142</v>
      </c>
      <c r="C127" s="518"/>
      <c r="D127" s="518"/>
      <c r="E127" s="518"/>
      <c r="F127" s="518"/>
      <c r="G127" s="518"/>
      <c r="H127" s="518"/>
      <c r="I127" s="518"/>
      <c r="J127" s="518"/>
      <c r="K127" s="518"/>
      <c r="L127" s="518"/>
      <c r="M127" s="518"/>
      <c r="N127" s="518"/>
      <c r="O127" s="518"/>
      <c r="P127" s="518"/>
      <c r="Q127" s="518"/>
      <c r="R127" s="518"/>
      <c r="S127" s="518"/>
      <c r="T127" s="518"/>
      <c r="U127" s="518"/>
    </row>
    <row r="128" spans="2:21" ht="41.4" customHeight="1">
      <c r="B128" s="208" t="s">
        <v>143</v>
      </c>
      <c r="C128" s="518"/>
      <c r="D128" s="518"/>
      <c r="E128" s="518"/>
      <c r="F128" s="518"/>
      <c r="G128" s="518"/>
      <c r="H128" s="518"/>
      <c r="I128" s="518"/>
      <c r="J128" s="518"/>
      <c r="K128" s="518"/>
      <c r="L128" s="518"/>
      <c r="M128" s="518"/>
      <c r="N128" s="518"/>
      <c r="O128" s="518"/>
      <c r="P128" s="518"/>
      <c r="Q128" s="518"/>
      <c r="R128" s="518"/>
      <c r="S128" s="518"/>
      <c r="T128" s="518"/>
      <c r="U128" s="518"/>
    </row>
    <row r="129" spans="2:21" ht="41.4" customHeight="1">
      <c r="B129" s="208" t="s">
        <v>144</v>
      </c>
      <c r="C129" s="518"/>
      <c r="D129" s="518"/>
      <c r="E129" s="518"/>
      <c r="F129" s="518"/>
      <c r="G129" s="518"/>
      <c r="H129" s="518"/>
      <c r="I129" s="518"/>
      <c r="J129" s="518"/>
      <c r="K129" s="518"/>
      <c r="L129" s="518"/>
      <c r="M129" s="518"/>
      <c r="N129" s="518"/>
      <c r="O129" s="518"/>
      <c r="P129" s="518"/>
      <c r="Q129" s="518"/>
      <c r="R129" s="518"/>
      <c r="S129" s="518"/>
      <c r="T129" s="518"/>
      <c r="U129" s="518"/>
    </row>
    <row r="130" spans="2:21" ht="41.4" customHeight="1">
      <c r="B130" s="208" t="s">
        <v>145</v>
      </c>
      <c r="C130" s="518"/>
      <c r="D130" s="518"/>
      <c r="E130" s="518"/>
      <c r="F130" s="518"/>
      <c r="G130" s="518"/>
      <c r="H130" s="518"/>
      <c r="I130" s="518"/>
      <c r="J130" s="518"/>
      <c r="K130" s="518"/>
      <c r="L130" s="518"/>
      <c r="M130" s="518"/>
      <c r="N130" s="518"/>
      <c r="O130" s="518"/>
      <c r="P130" s="518"/>
      <c r="Q130" s="518"/>
      <c r="R130" s="518"/>
      <c r="S130" s="518"/>
      <c r="T130" s="518"/>
      <c r="U130" s="518"/>
    </row>
    <row r="131" spans="2:21" ht="41.4" customHeight="1">
      <c r="B131" s="208" t="s">
        <v>146</v>
      </c>
      <c r="C131" s="518"/>
      <c r="D131" s="518"/>
      <c r="E131" s="518"/>
      <c r="F131" s="518"/>
      <c r="G131" s="518"/>
      <c r="H131" s="518"/>
      <c r="I131" s="518"/>
      <c r="J131" s="518"/>
      <c r="K131" s="518"/>
      <c r="L131" s="518"/>
      <c r="M131" s="518"/>
      <c r="N131" s="518"/>
      <c r="O131" s="518"/>
      <c r="P131" s="518"/>
      <c r="Q131" s="518"/>
      <c r="R131" s="518"/>
      <c r="S131" s="518"/>
      <c r="T131" s="518"/>
      <c r="U131" s="518"/>
    </row>
    <row r="132" spans="2:21" ht="42.6" customHeight="1">
      <c r="B132" s="519" t="s">
        <v>147</v>
      </c>
      <c r="C132" s="519"/>
      <c r="D132" s="519"/>
      <c r="E132" s="519"/>
      <c r="F132" s="519"/>
      <c r="G132" s="519"/>
      <c r="H132" s="519"/>
      <c r="I132" s="519"/>
      <c r="J132" s="519"/>
      <c r="K132" s="519"/>
      <c r="L132" s="519"/>
      <c r="M132" s="519"/>
      <c r="N132" s="519"/>
      <c r="O132" s="519"/>
      <c r="P132" s="519"/>
      <c r="Q132" s="519"/>
      <c r="R132" s="519"/>
      <c r="S132" s="519"/>
      <c r="T132" s="519"/>
      <c r="U132" s="519"/>
    </row>
  </sheetData>
  <sheetProtection algorithmName="SHA-512" hashValue="NX/IpqfWTKMNloAag6K8tsAiaDl1/L8tv21lSkUdQrFgPYx68W+RLrvstZ2RS2fJe5aRv2wH4z1649XWP83jaw==" saltValue="J78hqVryV735A8wlzi4c1g==" spinCount="100000" sheet="1" objects="1" scenarios="1"/>
  <mergeCells count="239">
    <mergeCell ref="K10:L10"/>
    <mergeCell ref="M10:T10"/>
    <mergeCell ref="K12:L12"/>
    <mergeCell ref="M12:T12"/>
    <mergeCell ref="C18:D18"/>
    <mergeCell ref="G18:J18"/>
    <mergeCell ref="C20:D20"/>
    <mergeCell ref="B27:D27"/>
    <mergeCell ref="L27:M27"/>
    <mergeCell ref="Q27:R27"/>
    <mergeCell ref="B21:D22"/>
    <mergeCell ref="E21:U22"/>
    <mergeCell ref="B23:D26"/>
    <mergeCell ref="B28:D28"/>
    <mergeCell ref="E28:U28"/>
    <mergeCell ref="E29:F29"/>
    <mergeCell ref="G29:K29"/>
    <mergeCell ref="M29:U29"/>
    <mergeCell ref="E30:F30"/>
    <mergeCell ref="G30:U30"/>
    <mergeCell ref="B31:D31"/>
    <mergeCell ref="E31:F31"/>
    <mergeCell ref="I31:J31"/>
    <mergeCell ref="M31:Q31"/>
    <mergeCell ref="R31:U31"/>
    <mergeCell ref="B29:D30"/>
    <mergeCell ref="E32:U32"/>
    <mergeCell ref="E33:U33"/>
    <mergeCell ref="E34:U34"/>
    <mergeCell ref="E35:U35"/>
    <mergeCell ref="B36:D36"/>
    <mergeCell ref="E36:F36"/>
    <mergeCell ref="B47:D47"/>
    <mergeCell ref="E47:U47"/>
    <mergeCell ref="B48:C48"/>
    <mergeCell ref="E48:U48"/>
    <mergeCell ref="B32:D35"/>
    <mergeCell ref="B49:C49"/>
    <mergeCell ref="E49:U49"/>
    <mergeCell ref="B50:C50"/>
    <mergeCell ref="E50:U50"/>
    <mergeCell ref="B51:C51"/>
    <mergeCell ref="E51:U51"/>
    <mergeCell ref="B52:C52"/>
    <mergeCell ref="E52:U52"/>
    <mergeCell ref="B53:C53"/>
    <mergeCell ref="E53:U53"/>
    <mergeCell ref="B54:C54"/>
    <mergeCell ref="E54:U54"/>
    <mergeCell ref="B55:C55"/>
    <mergeCell ref="E55:U55"/>
    <mergeCell ref="B56:C56"/>
    <mergeCell ref="E56:U56"/>
    <mergeCell ref="B57:C57"/>
    <mergeCell ref="E57:U57"/>
    <mergeCell ref="B58:C58"/>
    <mergeCell ref="E58:U58"/>
    <mergeCell ref="B59:C59"/>
    <mergeCell ref="E59:U59"/>
    <mergeCell ref="B60:C60"/>
    <mergeCell ref="E60:U60"/>
    <mergeCell ref="E62:U62"/>
    <mergeCell ref="C83:E83"/>
    <mergeCell ref="F83:I83"/>
    <mergeCell ref="K83:U83"/>
    <mergeCell ref="C84:E84"/>
    <mergeCell ref="F84:I84"/>
    <mergeCell ref="K84:U84"/>
    <mergeCell ref="B62:D66"/>
    <mergeCell ref="E63:U66"/>
    <mergeCell ref="B81:E82"/>
    <mergeCell ref="F81:J82"/>
    <mergeCell ref="K81:U82"/>
    <mergeCell ref="C85:E85"/>
    <mergeCell ref="F85:I85"/>
    <mergeCell ref="K85:U85"/>
    <mergeCell ref="B86:E86"/>
    <mergeCell ref="F86:I86"/>
    <mergeCell ref="K86:U86"/>
    <mergeCell ref="B87:E87"/>
    <mergeCell ref="F87:I87"/>
    <mergeCell ref="K87:U87"/>
    <mergeCell ref="B83:B85"/>
    <mergeCell ref="B88:E88"/>
    <mergeCell ref="F88:I88"/>
    <mergeCell ref="K88:U88"/>
    <mergeCell ref="B89:E89"/>
    <mergeCell ref="F89:I89"/>
    <mergeCell ref="K89:U89"/>
    <mergeCell ref="B90:E90"/>
    <mergeCell ref="F90:I90"/>
    <mergeCell ref="B91:E91"/>
    <mergeCell ref="F91:I91"/>
    <mergeCell ref="K91:U91"/>
    <mergeCell ref="G95:J95"/>
    <mergeCell ref="K95:O95"/>
    <mergeCell ref="B96:C96"/>
    <mergeCell ref="D96:E96"/>
    <mergeCell ref="G96:I96"/>
    <mergeCell ref="K96:N96"/>
    <mergeCell ref="P96:U96"/>
    <mergeCell ref="B97:C97"/>
    <mergeCell ref="D97:E97"/>
    <mergeCell ref="G97:I97"/>
    <mergeCell ref="K97:N97"/>
    <mergeCell ref="P97:U97"/>
    <mergeCell ref="B94:C95"/>
    <mergeCell ref="D94:F95"/>
    <mergeCell ref="P94:U95"/>
    <mergeCell ref="B98:C98"/>
    <mergeCell ref="D98:E98"/>
    <mergeCell ref="G98:I98"/>
    <mergeCell ref="K98:N98"/>
    <mergeCell ref="P98:U98"/>
    <mergeCell ref="B99:C99"/>
    <mergeCell ref="D99:E99"/>
    <mergeCell ref="G99:I99"/>
    <mergeCell ref="K99:N99"/>
    <mergeCell ref="P99:U99"/>
    <mergeCell ref="B100:C100"/>
    <mergeCell ref="D100:E100"/>
    <mergeCell ref="G100:I100"/>
    <mergeCell ref="K100:N100"/>
    <mergeCell ref="P100:U100"/>
    <mergeCell ref="B101:C101"/>
    <mergeCell ref="D101:E101"/>
    <mergeCell ref="G101:I101"/>
    <mergeCell ref="K101:N101"/>
    <mergeCell ref="P101:U101"/>
    <mergeCell ref="B102:C102"/>
    <mergeCell ref="D102:E102"/>
    <mergeCell ref="G102:I102"/>
    <mergeCell ref="K102:N102"/>
    <mergeCell ref="P102:U102"/>
    <mergeCell ref="B103:C103"/>
    <mergeCell ref="D103:E103"/>
    <mergeCell ref="G103:I103"/>
    <mergeCell ref="K103:N103"/>
    <mergeCell ref="P103:U103"/>
    <mergeCell ref="B104:C104"/>
    <mergeCell ref="D104:E104"/>
    <mergeCell ref="G104:I104"/>
    <mergeCell ref="K104:N104"/>
    <mergeCell ref="P104:U104"/>
    <mergeCell ref="B105:C105"/>
    <mergeCell ref="D105:E105"/>
    <mergeCell ref="G105:I105"/>
    <mergeCell ref="K105:N105"/>
    <mergeCell ref="P105:U105"/>
    <mergeCell ref="B106:C106"/>
    <mergeCell ref="D106:E106"/>
    <mergeCell ref="G106:I106"/>
    <mergeCell ref="K106:N106"/>
    <mergeCell ref="P106:U106"/>
    <mergeCell ref="C111:E111"/>
    <mergeCell ref="F111:K111"/>
    <mergeCell ref="L111:P111"/>
    <mergeCell ref="Q111:U111"/>
    <mergeCell ref="C112:E112"/>
    <mergeCell ref="F112:K112"/>
    <mergeCell ref="L112:P112"/>
    <mergeCell ref="Q112:U112"/>
    <mergeCell ref="C113:E113"/>
    <mergeCell ref="F113:K113"/>
    <mergeCell ref="L113:P113"/>
    <mergeCell ref="Q113:U113"/>
    <mergeCell ref="C114:E114"/>
    <mergeCell ref="F114:K114"/>
    <mergeCell ref="L114:P114"/>
    <mergeCell ref="Q114:U114"/>
    <mergeCell ref="C115:E115"/>
    <mergeCell ref="F115:K115"/>
    <mergeCell ref="L115:P115"/>
    <mergeCell ref="Q115:U115"/>
    <mergeCell ref="C116:E116"/>
    <mergeCell ref="F116:K116"/>
    <mergeCell ref="L116:P116"/>
    <mergeCell ref="Q116:U116"/>
    <mergeCell ref="C117:E117"/>
    <mergeCell ref="F117:K117"/>
    <mergeCell ref="L117:P117"/>
    <mergeCell ref="Q117:U117"/>
    <mergeCell ref="C118:E118"/>
    <mergeCell ref="F118:K118"/>
    <mergeCell ref="L118:P118"/>
    <mergeCell ref="Q118:U118"/>
    <mergeCell ref="C119:E119"/>
    <mergeCell ref="F119:K119"/>
    <mergeCell ref="L119:P119"/>
    <mergeCell ref="Q119:U119"/>
    <mergeCell ref="C120:E120"/>
    <mergeCell ref="F120:K120"/>
    <mergeCell ref="L120:P120"/>
    <mergeCell ref="Q120:U120"/>
    <mergeCell ref="C121:E121"/>
    <mergeCell ref="F121:K121"/>
    <mergeCell ref="L121:P121"/>
    <mergeCell ref="Q121:U121"/>
    <mergeCell ref="C122:E122"/>
    <mergeCell ref="F122:K122"/>
    <mergeCell ref="L122:P122"/>
    <mergeCell ref="Q122:U122"/>
    <mergeCell ref="C123:E123"/>
    <mergeCell ref="F123:K123"/>
    <mergeCell ref="L123:P123"/>
    <mergeCell ref="Q123:U123"/>
    <mergeCell ref="C124:E124"/>
    <mergeCell ref="F124:K124"/>
    <mergeCell ref="L124:P124"/>
    <mergeCell ref="Q124:U124"/>
    <mergeCell ref="C125:E125"/>
    <mergeCell ref="F125:K125"/>
    <mergeCell ref="L125:P125"/>
    <mergeCell ref="Q125:U125"/>
    <mergeCell ref="C126:E126"/>
    <mergeCell ref="F126:K126"/>
    <mergeCell ref="L126:P126"/>
    <mergeCell ref="Q126:U126"/>
    <mergeCell ref="C127:E127"/>
    <mergeCell ref="F127:K127"/>
    <mergeCell ref="L127:P127"/>
    <mergeCell ref="Q127:U127"/>
    <mergeCell ref="C128:E128"/>
    <mergeCell ref="F128:K128"/>
    <mergeCell ref="L128:P128"/>
    <mergeCell ref="Q128:U128"/>
    <mergeCell ref="C129:E129"/>
    <mergeCell ref="F129:K129"/>
    <mergeCell ref="L129:P129"/>
    <mergeCell ref="Q129:U129"/>
    <mergeCell ref="C130:E130"/>
    <mergeCell ref="F130:K130"/>
    <mergeCell ref="L130:P130"/>
    <mergeCell ref="Q130:U130"/>
    <mergeCell ref="C131:E131"/>
    <mergeCell ref="F131:K131"/>
    <mergeCell ref="L131:P131"/>
    <mergeCell ref="Q131:U131"/>
    <mergeCell ref="B132:U132"/>
  </mergeCells>
  <phoneticPr fontId="36"/>
  <conditionalFormatting sqref="B48:C60 E48:U60">
    <cfRule type="cellIs" dxfId="46" priority="2" operator="equal">
      <formula>""</formula>
    </cfRule>
    <cfRule type="cellIs" dxfId="45" priority="3" operator="equal">
      <formula>""</formula>
    </cfRule>
  </conditionalFormatting>
  <conditionalFormatting sqref="B83:C83 C84:C85">
    <cfRule type="cellIs" dxfId="44" priority="19" operator="equal">
      <formula>""</formula>
    </cfRule>
  </conditionalFormatting>
  <conditionalFormatting sqref="B96:C105">
    <cfRule type="cellIs" dxfId="43" priority="5" operator="equal">
      <formula>""</formula>
    </cfRule>
  </conditionalFormatting>
  <conditionalFormatting sqref="B86:E90">
    <cfRule type="cellIs" dxfId="42" priority="7" operator="equal">
      <formula>""</formula>
    </cfRule>
  </conditionalFormatting>
  <conditionalFormatting sqref="D96:E106">
    <cfRule type="expression" dxfId="41" priority="17">
      <formula>ISBLANK($B96)</formula>
    </cfRule>
  </conditionalFormatting>
  <conditionalFormatting sqref="D106:E106">
    <cfRule type="cellIs" dxfId="40" priority="9" operator="equal">
      <formula>0</formula>
    </cfRule>
  </conditionalFormatting>
  <conditionalFormatting sqref="E32:U35">
    <cfRule type="cellIs" dxfId="39" priority="6" operator="equal">
      <formula>""</formula>
    </cfRule>
  </conditionalFormatting>
  <conditionalFormatting sqref="E63:U66">
    <cfRule type="cellIs" dxfId="38" priority="1" operator="equal">
      <formula>""</formula>
    </cfRule>
  </conditionalFormatting>
  <conditionalFormatting sqref="F83:I83">
    <cfRule type="cellIs" dxfId="37" priority="11" operator="equal">
      <formula>0</formula>
    </cfRule>
  </conditionalFormatting>
  <conditionalFormatting sqref="F91:I91">
    <cfRule type="cellIs" dxfId="36" priority="10" operator="equal">
      <formula>0</formula>
    </cfRule>
  </conditionalFormatting>
  <conditionalFormatting sqref="G106:I106">
    <cfRule type="expression" dxfId="35" priority="18">
      <formula>G106=0</formula>
    </cfRule>
  </conditionalFormatting>
  <conditionalFormatting sqref="G18:J19">
    <cfRule type="expression" dxfId="34" priority="15">
      <formula>$G$18=0</formula>
    </cfRule>
  </conditionalFormatting>
  <conditionalFormatting sqref="K106:N106">
    <cfRule type="cellIs" dxfId="33" priority="8" operator="equal">
      <formula>0</formula>
    </cfRule>
  </conditionalFormatting>
  <conditionalFormatting sqref="O5">
    <cfRule type="cellIs" dxfId="32" priority="13" operator="equal">
      <formula>""</formula>
    </cfRule>
  </conditionalFormatting>
  <conditionalFormatting sqref="P27:R27">
    <cfRule type="cellIs" dxfId="31" priority="4" operator="equal">
      <formula>""</formula>
    </cfRule>
  </conditionalFormatting>
  <conditionalFormatting sqref="Q5 S5 M10:T10 M12:T12 E15 E21:U22 G27:H27 K27:L27 E28:U28 G29:K29 M29:U29 G30:U30 G31 K31 R31:U31 E36:F36 B37 F84:I90 G96:I105 K96:N105">
    <cfRule type="cellIs" dxfId="30" priority="12" operator="equal">
      <formula>""</formula>
    </cfRule>
  </conditionalFormatting>
  <dataValidations count="6">
    <dataValidation type="list" allowBlank="1" showInputMessage="1" sqref="H27" xr:uid="{00000000-0002-0000-0100-000000000000}">
      <formula1>"月,火,水,木,金,土,日"</formula1>
    </dataValidation>
    <dataValidation type="list" allowBlank="1" showInputMessage="1" showErrorMessage="1" sqref="E36:F37" xr:uid="{00000000-0002-0000-0100-000001000000}">
      <formula1>"可,否"</formula1>
    </dataValidation>
    <dataValidation type="list" allowBlank="1" showInputMessage="1" sqref="K27 P27" xr:uid="{00000000-0002-0000-0100-000002000000}">
      <formula1>"午前,午後"</formula1>
    </dataValidation>
    <dataValidation type="list" allowBlank="1" showInputMessage="1" sqref="B86:E90" xr:uid="{00000000-0002-0000-0100-000003000000}">
      <formula1>"主催者負担金,参加者負担金,雑収入,前年度繰越金"</formula1>
    </dataValidation>
    <dataValidation type="list" allowBlank="1" showInputMessage="1" showErrorMessage="1" sqref="R31:U31" xr:uid="{00000000-0002-0000-0100-000004000000}">
      <formula1>"有,無"</formula1>
    </dataValidation>
    <dataValidation type="list" allowBlank="1" showInputMessage="1" sqref="B96:C105" xr:uid="{4AAED169-F000-42CA-8F5F-0CF31BF83F9C}">
      <formula1>"消耗品費,食料費,通信運搬費,損害保険料,会場使用料,会議費,講師等謝金,食事代"</formula1>
    </dataValidation>
  </dataValidations>
  <pageMargins left="0.7" right="0.7" top="0.75" bottom="0.75" header="0.3" footer="0.3"/>
  <pageSetup paperSize="9" scale="65" fitToHeight="0" orientation="portrait" r:id="rId1"/>
  <rowBreaks count="3" manualBreakCount="3">
    <brk id="41" max="21" man="1"/>
    <brk id="74" max="21" man="1"/>
    <brk id="106"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Pict="0">
                <anchor moveWithCells="1">
                  <from>
                    <xdr:col>4</xdr:col>
                    <xdr:colOff>106680</xdr:colOff>
                    <xdr:row>21</xdr:row>
                    <xdr:rowOff>259080</xdr:rowOff>
                  </from>
                  <to>
                    <xdr:col>4</xdr:col>
                    <xdr:colOff>365760</xdr:colOff>
                    <xdr:row>22</xdr:row>
                    <xdr:rowOff>281940</xdr:rowOff>
                  </to>
                </anchor>
              </controlPr>
            </control>
          </mc:Choice>
        </mc:AlternateContent>
        <mc:AlternateContent xmlns:mc="http://schemas.openxmlformats.org/markup-compatibility/2006">
          <mc:Choice Requires="x14">
            <control shapeId="7170" r:id="rId5" name="Check Box 2">
              <controlPr defaultSize="0" autoPict="0">
                <anchor moveWithCells="1">
                  <from>
                    <xdr:col>4</xdr:col>
                    <xdr:colOff>106680</xdr:colOff>
                    <xdr:row>23</xdr:row>
                    <xdr:rowOff>30480</xdr:rowOff>
                  </from>
                  <to>
                    <xdr:col>4</xdr:col>
                    <xdr:colOff>381000</xdr:colOff>
                    <xdr:row>23</xdr:row>
                    <xdr:rowOff>274320</xdr:rowOff>
                  </to>
                </anchor>
              </controlPr>
            </control>
          </mc:Choice>
        </mc:AlternateContent>
        <mc:AlternateContent xmlns:mc="http://schemas.openxmlformats.org/markup-compatibility/2006">
          <mc:Choice Requires="x14">
            <control shapeId="7171" r:id="rId6" name="Check Box 3">
              <controlPr defaultSize="0" autoPict="0">
                <anchor moveWithCells="1">
                  <from>
                    <xdr:col>4</xdr:col>
                    <xdr:colOff>114300</xdr:colOff>
                    <xdr:row>24</xdr:row>
                    <xdr:rowOff>22860</xdr:rowOff>
                  </from>
                  <to>
                    <xdr:col>4</xdr:col>
                    <xdr:colOff>388620</xdr:colOff>
                    <xdr:row>24</xdr:row>
                    <xdr:rowOff>266700</xdr:rowOff>
                  </to>
                </anchor>
              </controlPr>
            </control>
          </mc:Choice>
        </mc:AlternateContent>
        <mc:AlternateContent xmlns:mc="http://schemas.openxmlformats.org/markup-compatibility/2006">
          <mc:Choice Requires="x14">
            <control shapeId="7172" r:id="rId7" name="Check Box 4">
              <controlPr defaultSize="0" autoPict="0">
                <anchor moveWithCells="1">
                  <from>
                    <xdr:col>4</xdr:col>
                    <xdr:colOff>106680</xdr:colOff>
                    <xdr:row>25</xdr:row>
                    <xdr:rowOff>7620</xdr:rowOff>
                  </from>
                  <to>
                    <xdr:col>4</xdr:col>
                    <xdr:colOff>381000</xdr:colOff>
                    <xdr:row>25</xdr:row>
                    <xdr:rowOff>251460</xdr:rowOff>
                  </to>
                </anchor>
              </controlPr>
            </control>
          </mc:Choice>
        </mc:AlternateContent>
        <mc:AlternateContent xmlns:mc="http://schemas.openxmlformats.org/markup-compatibility/2006">
          <mc:Choice Requires="x14">
            <control shapeId="7173" r:id="rId8" name="Check Box 5">
              <controlPr defaultSize="0" autoPict="0">
                <anchor moveWithCells="1">
                  <from>
                    <xdr:col>1</xdr:col>
                    <xdr:colOff>160020</xdr:colOff>
                    <xdr:row>37</xdr:row>
                    <xdr:rowOff>76200</xdr:rowOff>
                  </from>
                  <to>
                    <xdr:col>1</xdr:col>
                    <xdr:colOff>358140</xdr:colOff>
                    <xdr:row>37</xdr:row>
                    <xdr:rowOff>312420</xdr:rowOff>
                  </to>
                </anchor>
              </controlPr>
            </control>
          </mc:Choice>
        </mc:AlternateContent>
        <mc:AlternateContent xmlns:mc="http://schemas.openxmlformats.org/markup-compatibility/2006">
          <mc:Choice Requires="x14">
            <control shapeId="7174" r:id="rId9" name="Check Box 6">
              <controlPr defaultSize="0" autoPict="0">
                <anchor moveWithCells="1">
                  <from>
                    <xdr:col>1</xdr:col>
                    <xdr:colOff>167640</xdr:colOff>
                    <xdr:row>38</xdr:row>
                    <xdr:rowOff>60960</xdr:rowOff>
                  </from>
                  <to>
                    <xdr:col>1</xdr:col>
                    <xdr:colOff>441960</xdr:colOff>
                    <xdr:row>38</xdr:row>
                    <xdr:rowOff>304800</xdr:rowOff>
                  </to>
                </anchor>
              </controlPr>
            </control>
          </mc:Choice>
        </mc:AlternateContent>
        <mc:AlternateContent xmlns:mc="http://schemas.openxmlformats.org/markup-compatibility/2006">
          <mc:Choice Requires="x14">
            <control shapeId="7175" r:id="rId10" name="Check Box 7">
              <controlPr defaultSize="0" autoPict="0">
                <anchor moveWithCells="1">
                  <from>
                    <xdr:col>1</xdr:col>
                    <xdr:colOff>167640</xdr:colOff>
                    <xdr:row>39</xdr:row>
                    <xdr:rowOff>45720</xdr:rowOff>
                  </from>
                  <to>
                    <xdr:col>1</xdr:col>
                    <xdr:colOff>441960</xdr:colOff>
                    <xdr:row>39</xdr:row>
                    <xdr:rowOff>289560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117"/>
  <sheetViews>
    <sheetView showGridLines="0" zoomScale="85" zoomScaleNormal="85" workbookViewId="0">
      <selection activeCell="P67" sqref="P67:Q67"/>
    </sheetView>
  </sheetViews>
  <sheetFormatPr defaultColWidth="8.88671875" defaultRowHeight="13.2"/>
  <cols>
    <col min="1" max="1" width="1.77734375" customWidth="1"/>
    <col min="2" max="2" width="8.77734375" customWidth="1"/>
    <col min="3" max="3" width="8.6640625" customWidth="1"/>
    <col min="4" max="4" width="9.109375" customWidth="1"/>
    <col min="5" max="5" width="5.88671875" customWidth="1"/>
    <col min="6" max="8" width="6.5546875" customWidth="1"/>
    <col min="10" max="10" width="5" customWidth="1"/>
    <col min="11" max="11" width="6.21875" customWidth="1"/>
    <col min="12" max="12" width="6.5546875" customWidth="1"/>
    <col min="13" max="13" width="5" customWidth="1"/>
    <col min="14" max="15" width="6.109375" customWidth="1"/>
    <col min="16" max="21" width="5" customWidth="1"/>
    <col min="22" max="22" width="1.44140625" customWidth="1"/>
  </cols>
  <sheetData>
    <row r="1" spans="2:21" ht="16.2">
      <c r="I1" s="68" t="s">
        <v>0</v>
      </c>
    </row>
    <row r="2" spans="2:21" ht="21" customHeight="1">
      <c r="B2" s="2" t="s">
        <v>149</v>
      </c>
      <c r="C2" s="1"/>
      <c r="D2" s="1"/>
      <c r="E2" s="1"/>
      <c r="F2" s="1"/>
      <c r="G2" s="1"/>
      <c r="H2" s="1"/>
      <c r="I2" s="1"/>
      <c r="J2" s="1"/>
      <c r="K2" s="1"/>
      <c r="L2" s="1"/>
      <c r="M2" s="1"/>
      <c r="N2" s="1"/>
      <c r="O2" s="1"/>
      <c r="P2" s="1"/>
      <c r="Q2" s="1"/>
      <c r="R2" s="1"/>
      <c r="S2" s="1"/>
      <c r="T2" s="1"/>
      <c r="U2" s="1"/>
    </row>
    <row r="3" spans="2:21" ht="13.2" customHeight="1">
      <c r="B3" s="3"/>
      <c r="C3" s="1"/>
      <c r="D3" s="1"/>
      <c r="E3" s="1"/>
      <c r="F3" s="1"/>
      <c r="G3" s="1"/>
      <c r="H3" s="1"/>
      <c r="I3" s="1"/>
      <c r="J3" s="1"/>
      <c r="K3" s="1"/>
      <c r="L3" s="1"/>
      <c r="M3" s="1"/>
      <c r="N3" s="1"/>
      <c r="O3" s="1"/>
      <c r="P3" s="1"/>
      <c r="Q3" s="1"/>
      <c r="R3" s="1"/>
      <c r="S3" s="1"/>
      <c r="T3" s="1"/>
      <c r="U3" s="1"/>
    </row>
    <row r="4" spans="2:21" ht="19.05" customHeight="1">
      <c r="B4" s="3"/>
      <c r="C4" s="1"/>
      <c r="D4" s="4"/>
      <c r="E4" s="1"/>
      <c r="F4" s="1"/>
      <c r="G4" s="1"/>
      <c r="H4" s="1"/>
      <c r="I4" s="1"/>
      <c r="J4" s="1"/>
      <c r="K4" s="1"/>
      <c r="L4" s="1"/>
      <c r="M4" s="1"/>
      <c r="N4" s="1"/>
      <c r="O4" s="1"/>
      <c r="P4" s="1"/>
      <c r="Q4" s="1"/>
      <c r="R4" s="1"/>
      <c r="S4" s="1"/>
      <c r="T4" s="1"/>
      <c r="U4" s="1"/>
    </row>
    <row r="5" spans="2:21" ht="19.05" customHeight="1">
      <c r="B5" s="3"/>
      <c r="C5" s="1"/>
      <c r="D5" s="4"/>
      <c r="E5" s="1"/>
      <c r="F5" s="1"/>
      <c r="G5" s="1"/>
      <c r="H5" s="1"/>
      <c r="I5" s="1"/>
      <c r="J5" s="1"/>
      <c r="K5" s="1"/>
      <c r="L5" s="1"/>
      <c r="N5" s="22" t="s">
        <v>2</v>
      </c>
      <c r="O5" s="69"/>
      <c r="P5" s="23" t="s">
        <v>3</v>
      </c>
      <c r="Q5" s="5"/>
      <c r="R5" s="23" t="s">
        <v>4</v>
      </c>
      <c r="S5" s="5"/>
      <c r="T5" s="23" t="s">
        <v>5</v>
      </c>
    </row>
    <row r="6" spans="2:21" ht="19.05" customHeight="1">
      <c r="B6" s="3"/>
      <c r="C6" s="1"/>
      <c r="D6" s="4"/>
      <c r="E6" s="1"/>
      <c r="F6" s="1"/>
      <c r="G6" s="1"/>
      <c r="H6" s="1"/>
      <c r="I6" s="1"/>
      <c r="J6" s="1"/>
      <c r="K6" s="1"/>
      <c r="L6" s="1"/>
      <c r="M6" s="24"/>
      <c r="N6" s="70"/>
      <c r="O6" s="25"/>
      <c r="P6" s="12"/>
      <c r="Q6" s="25"/>
      <c r="R6" s="12"/>
      <c r="S6" s="25"/>
      <c r="T6" s="25"/>
    </row>
    <row r="7" spans="2:21" ht="26.4" customHeight="1">
      <c r="B7" s="3"/>
      <c r="C7" s="1"/>
      <c r="F7" s="5" t="s">
        <v>150</v>
      </c>
      <c r="G7" s="1"/>
      <c r="H7" s="1"/>
      <c r="I7" s="1"/>
      <c r="J7" s="1"/>
      <c r="K7" s="1"/>
      <c r="L7" s="1"/>
      <c r="M7" s="1"/>
      <c r="O7" s="1"/>
      <c r="P7" s="13"/>
      <c r="Q7" s="1"/>
      <c r="R7" s="1"/>
      <c r="S7" s="1"/>
      <c r="T7" s="1"/>
      <c r="U7" s="1"/>
    </row>
    <row r="8" spans="2:21" ht="26.4" customHeight="1">
      <c r="B8" s="3"/>
      <c r="C8" s="1"/>
      <c r="F8" s="5"/>
      <c r="G8" s="1"/>
      <c r="H8" s="1"/>
      <c r="I8" s="1"/>
      <c r="J8" s="1"/>
      <c r="K8" s="1"/>
      <c r="L8" s="1"/>
      <c r="M8" s="1"/>
      <c r="O8" s="1"/>
      <c r="P8" s="13"/>
      <c r="Q8" s="1"/>
      <c r="R8" s="1"/>
      <c r="S8" s="1"/>
      <c r="T8" s="1"/>
      <c r="U8" s="1"/>
    </row>
    <row r="9" spans="2:21" ht="19.05" customHeight="1">
      <c r="B9" s="3"/>
      <c r="C9" s="1"/>
      <c r="D9" s="4"/>
      <c r="E9" s="1"/>
      <c r="F9" s="1"/>
      <c r="G9" s="1"/>
      <c r="H9" s="1"/>
      <c r="I9" s="1"/>
      <c r="J9" s="1"/>
      <c r="K9" s="1"/>
      <c r="L9" s="1"/>
      <c r="M9" s="1"/>
      <c r="O9" s="1"/>
      <c r="P9" s="13"/>
      <c r="Q9" s="1"/>
      <c r="R9" s="1"/>
      <c r="S9" s="1"/>
      <c r="T9" s="1"/>
      <c r="U9" s="1"/>
    </row>
    <row r="10" spans="2:21" ht="19.05" customHeight="1">
      <c r="B10" s="6" t="s">
        <v>7</v>
      </c>
      <c r="C10" s="1"/>
      <c r="D10" s="4"/>
      <c r="E10" s="1"/>
      <c r="F10" s="1"/>
      <c r="G10" s="1"/>
      <c r="H10" s="1"/>
      <c r="I10" s="1"/>
      <c r="J10" s="1"/>
      <c r="K10" s="1"/>
      <c r="L10" s="1"/>
      <c r="M10" s="1"/>
      <c r="N10" s="1"/>
      <c r="O10" s="1"/>
      <c r="P10" s="1"/>
      <c r="Q10" s="1"/>
      <c r="R10" s="1"/>
      <c r="S10" s="1"/>
      <c r="T10" s="1"/>
      <c r="U10" s="1"/>
    </row>
    <row r="11" spans="2:21" ht="24.6" customHeight="1">
      <c r="B11" s="6"/>
      <c r="C11" s="1"/>
      <c r="D11" s="4"/>
      <c r="E11" s="1"/>
      <c r="F11" s="1"/>
      <c r="G11" s="1"/>
      <c r="H11" s="1"/>
      <c r="I11" s="1"/>
      <c r="J11" s="1"/>
      <c r="K11" s="1"/>
      <c r="L11" s="1"/>
      <c r="M11" s="1"/>
      <c r="N11" s="1"/>
      <c r="O11" s="1"/>
      <c r="P11" s="1"/>
      <c r="Q11" s="1"/>
      <c r="R11" s="1"/>
      <c r="S11" s="1"/>
      <c r="T11" s="1"/>
      <c r="U11" s="1"/>
    </row>
    <row r="12" spans="2:21" ht="34.200000000000003" customHeight="1">
      <c r="B12" s="7"/>
      <c r="C12" s="1"/>
      <c r="D12" s="4"/>
      <c r="E12" s="1"/>
      <c r="F12" s="1"/>
      <c r="G12" s="1"/>
      <c r="H12" s="1"/>
      <c r="I12" s="1"/>
      <c r="J12" s="1"/>
      <c r="K12" s="643" t="s">
        <v>8</v>
      </c>
      <c r="L12" s="643"/>
      <c r="M12" s="644" t="s">
        <v>9</v>
      </c>
      <c r="N12" s="644"/>
      <c r="O12" s="644"/>
      <c r="P12" s="644"/>
      <c r="Q12" s="644"/>
      <c r="R12" s="644"/>
      <c r="S12" s="644"/>
      <c r="T12" s="644"/>
      <c r="U12" s="12"/>
    </row>
    <row r="13" spans="2:21" ht="26.4" customHeight="1">
      <c r="B13" s="7"/>
      <c r="C13" s="1"/>
      <c r="D13" s="4"/>
      <c r="E13" s="1"/>
      <c r="F13" s="1"/>
      <c r="G13" s="1"/>
      <c r="H13" s="1"/>
      <c r="I13" s="1"/>
      <c r="J13" s="1"/>
      <c r="K13" s="4"/>
      <c r="L13" s="4"/>
      <c r="M13" s="4"/>
      <c r="N13" s="4"/>
      <c r="O13" s="4"/>
      <c r="P13" s="4"/>
      <c r="Q13" s="4"/>
      <c r="R13" s="4"/>
      <c r="S13" s="1"/>
      <c r="T13" s="1"/>
      <c r="U13" s="1"/>
    </row>
    <row r="14" spans="2:21" ht="33.6" customHeight="1">
      <c r="B14" s="1"/>
      <c r="C14" s="1"/>
      <c r="D14" s="1"/>
      <c r="E14" s="1"/>
      <c r="F14" s="1"/>
      <c r="G14" s="1"/>
      <c r="H14" s="1"/>
      <c r="I14" s="1"/>
      <c r="J14" s="1"/>
      <c r="K14" s="643" t="s">
        <v>10</v>
      </c>
      <c r="L14" s="643"/>
      <c r="M14" s="645" t="s">
        <v>11</v>
      </c>
      <c r="N14" s="645"/>
      <c r="O14" s="645"/>
      <c r="P14" s="645"/>
      <c r="Q14" s="645"/>
      <c r="R14" s="645"/>
      <c r="S14" s="645"/>
      <c r="T14" s="645"/>
      <c r="U14" s="1"/>
    </row>
    <row r="15" spans="2:21" ht="24.6" customHeight="1">
      <c r="B15" s="1"/>
      <c r="C15" s="1"/>
      <c r="D15" s="1"/>
      <c r="E15" s="1"/>
      <c r="F15" s="1"/>
      <c r="G15" s="1"/>
      <c r="H15" s="1"/>
      <c r="I15" s="1"/>
      <c r="J15" s="1"/>
      <c r="K15" s="26"/>
      <c r="L15" s="1"/>
      <c r="M15" s="26"/>
      <c r="N15" s="26"/>
      <c r="O15" s="26"/>
      <c r="P15" s="26"/>
      <c r="Q15" s="26"/>
      <c r="R15" s="26"/>
      <c r="S15" s="26"/>
      <c r="T15" s="26"/>
      <c r="U15" s="1"/>
    </row>
    <row r="16" spans="2:21" ht="24.6" customHeight="1">
      <c r="B16" s="1"/>
      <c r="C16" s="1"/>
      <c r="D16" s="1"/>
      <c r="E16" s="1"/>
      <c r="F16" s="1"/>
      <c r="G16" s="1"/>
      <c r="H16" s="1"/>
      <c r="I16" s="1"/>
      <c r="J16" s="1"/>
      <c r="K16" s="26"/>
      <c r="L16" s="1"/>
      <c r="M16" s="26"/>
      <c r="N16" s="26"/>
      <c r="O16" s="26"/>
      <c r="P16" s="26"/>
      <c r="Q16" s="26"/>
      <c r="R16" s="26"/>
      <c r="S16" s="26"/>
      <c r="T16" s="26"/>
      <c r="U16" s="1"/>
    </row>
    <row r="17" spans="2:21" ht="21">
      <c r="B17" s="8"/>
      <c r="C17" s="121" t="s">
        <v>12</v>
      </c>
      <c r="D17" s="120" t="s">
        <v>2</v>
      </c>
      <c r="E17" s="123" t="s">
        <v>13</v>
      </c>
      <c r="F17" s="122" t="s">
        <v>14</v>
      </c>
      <c r="G17" s="122" t="s">
        <v>151</v>
      </c>
      <c r="H17" s="13"/>
      <c r="I17" s="13"/>
      <c r="J17" s="13"/>
      <c r="K17" s="7"/>
      <c r="L17" s="13"/>
      <c r="M17" s="7"/>
      <c r="N17" s="7"/>
      <c r="O17" s="7"/>
      <c r="P17" s="7"/>
      <c r="Q17" s="7"/>
      <c r="R17" s="7"/>
      <c r="S17" s="7"/>
      <c r="T17" s="7"/>
      <c r="U17" s="13"/>
    </row>
    <row r="18" spans="2:21" ht="28.2" customHeight="1">
      <c r="B18" s="1"/>
      <c r="C18" s="14"/>
      <c r="D18" s="1"/>
      <c r="E18" s="15"/>
      <c r="F18" s="1"/>
      <c r="G18" s="1"/>
      <c r="H18" s="1"/>
      <c r="I18" s="1"/>
      <c r="J18" s="1"/>
      <c r="K18" s="26"/>
      <c r="L18" s="1"/>
      <c r="M18" s="26"/>
      <c r="N18" s="26"/>
      <c r="O18" s="26"/>
      <c r="P18" s="26"/>
      <c r="Q18" s="26"/>
      <c r="R18" s="26"/>
      <c r="S18" s="26"/>
      <c r="T18" s="26"/>
      <c r="U18" s="1"/>
    </row>
    <row r="19" spans="2:21" ht="29.4" customHeight="1">
      <c r="B19" s="16" t="s">
        <v>16</v>
      </c>
      <c r="C19" s="498" t="s">
        <v>21</v>
      </c>
      <c r="D19" s="498"/>
      <c r="E19" s="17"/>
      <c r="F19" s="18"/>
      <c r="G19" s="18"/>
      <c r="H19" s="18"/>
      <c r="I19" s="18"/>
      <c r="J19" s="1"/>
      <c r="K19" s="26"/>
      <c r="L19" s="1"/>
      <c r="M19" s="26"/>
      <c r="N19" s="26"/>
      <c r="O19" s="26"/>
      <c r="P19" s="26"/>
      <c r="Q19" s="26"/>
      <c r="R19" s="26"/>
      <c r="S19" s="26"/>
      <c r="T19" s="26"/>
      <c r="U19" s="1"/>
    </row>
    <row r="20" spans="2:21" ht="28.8" customHeight="1">
      <c r="B20" s="506" t="s">
        <v>22</v>
      </c>
      <c r="C20" s="507"/>
      <c r="D20" s="507"/>
      <c r="E20" s="512" t="s">
        <v>23</v>
      </c>
      <c r="F20" s="513"/>
      <c r="G20" s="513"/>
      <c r="H20" s="513"/>
      <c r="I20" s="513"/>
      <c r="J20" s="513"/>
      <c r="K20" s="513"/>
      <c r="L20" s="513"/>
      <c r="M20" s="513"/>
      <c r="N20" s="513"/>
      <c r="O20" s="513"/>
      <c r="P20" s="513"/>
      <c r="Q20" s="513"/>
      <c r="R20" s="513"/>
      <c r="S20" s="513"/>
      <c r="T20" s="513"/>
      <c r="U20" s="514"/>
    </row>
    <row r="21" spans="2:21" ht="28.8" customHeight="1">
      <c r="B21" s="508"/>
      <c r="C21" s="509"/>
      <c r="D21" s="509"/>
      <c r="E21" s="515"/>
      <c r="F21" s="516"/>
      <c r="G21" s="516"/>
      <c r="H21" s="516"/>
      <c r="I21" s="516"/>
      <c r="J21" s="516"/>
      <c r="K21" s="516"/>
      <c r="L21" s="516"/>
      <c r="M21" s="516"/>
      <c r="N21" s="516"/>
      <c r="O21" s="516"/>
      <c r="P21" s="516"/>
      <c r="Q21" s="516"/>
      <c r="R21" s="516"/>
      <c r="S21" s="516"/>
      <c r="T21" s="516"/>
      <c r="U21" s="517"/>
    </row>
    <row r="22" spans="2:21" ht="48" customHeight="1">
      <c r="B22" s="475" t="s">
        <v>29</v>
      </c>
      <c r="C22" s="476"/>
      <c r="D22" s="476"/>
      <c r="E22" s="19" t="s">
        <v>30</v>
      </c>
      <c r="F22" s="20" t="s">
        <v>31</v>
      </c>
      <c r="G22" s="66" t="s">
        <v>20</v>
      </c>
      <c r="H22" s="67" t="s">
        <v>32</v>
      </c>
      <c r="I22" s="27" t="s">
        <v>33</v>
      </c>
      <c r="J22" s="67"/>
      <c r="K22" s="27" t="s">
        <v>34</v>
      </c>
      <c r="L22" s="66" t="s">
        <v>35</v>
      </c>
      <c r="M22" s="20" t="s">
        <v>36</v>
      </c>
      <c r="N22" s="29" t="s">
        <v>37</v>
      </c>
      <c r="O22" s="27" t="s">
        <v>34</v>
      </c>
      <c r="P22" s="66" t="s">
        <v>38</v>
      </c>
      <c r="Q22" s="28" t="s">
        <v>36</v>
      </c>
      <c r="R22" s="31" t="s">
        <v>39</v>
      </c>
      <c r="S22" s="32"/>
      <c r="T22" s="32"/>
      <c r="U22" s="33"/>
    </row>
    <row r="23" spans="2:21" ht="51.6" customHeight="1">
      <c r="B23" s="475" t="s">
        <v>40</v>
      </c>
      <c r="C23" s="476"/>
      <c r="D23" s="476"/>
      <c r="E23" s="503" t="s">
        <v>41</v>
      </c>
      <c r="F23" s="504"/>
      <c r="G23" s="504"/>
      <c r="H23" s="504"/>
      <c r="I23" s="504"/>
      <c r="J23" s="504"/>
      <c r="K23" s="504"/>
      <c r="L23" s="504"/>
      <c r="M23" s="504"/>
      <c r="N23" s="504"/>
      <c r="O23" s="504"/>
      <c r="P23" s="504"/>
      <c r="Q23" s="504"/>
      <c r="R23" s="504"/>
      <c r="S23" s="504"/>
      <c r="T23" s="504"/>
      <c r="U23" s="505"/>
    </row>
    <row r="24" spans="2:21" ht="40.049999999999997" customHeight="1">
      <c r="B24" s="480" t="s">
        <v>152</v>
      </c>
      <c r="C24" s="481"/>
      <c r="D24" s="481"/>
      <c r="E24" s="463" t="s">
        <v>153</v>
      </c>
      <c r="F24" s="464"/>
      <c r="G24" s="464"/>
      <c r="H24" s="464"/>
      <c r="I24" s="464"/>
      <c r="J24" s="464"/>
      <c r="K24" s="464"/>
      <c r="L24" s="464"/>
      <c r="M24" s="464"/>
      <c r="N24" s="464"/>
      <c r="O24" s="464"/>
      <c r="P24" s="464"/>
      <c r="Q24" s="464"/>
      <c r="R24" s="464"/>
      <c r="S24" s="464"/>
      <c r="T24" s="464"/>
      <c r="U24" s="465"/>
    </row>
    <row r="25" spans="2:21" ht="40.049999999999997" customHeight="1">
      <c r="B25" s="482"/>
      <c r="C25" s="483"/>
      <c r="D25" s="483"/>
      <c r="E25" s="463" t="s">
        <v>154</v>
      </c>
      <c r="F25" s="464"/>
      <c r="G25" s="464"/>
      <c r="H25" s="464"/>
      <c r="I25" s="464"/>
      <c r="J25" s="464"/>
      <c r="K25" s="464"/>
      <c r="L25" s="464"/>
      <c r="M25" s="464"/>
      <c r="N25" s="464"/>
      <c r="O25" s="464"/>
      <c r="P25" s="464"/>
      <c r="Q25" s="464"/>
      <c r="R25" s="464"/>
      <c r="S25" s="464"/>
      <c r="T25" s="464"/>
      <c r="U25" s="465"/>
    </row>
    <row r="26" spans="2:21" ht="40.049999999999997" customHeight="1">
      <c r="B26" s="482"/>
      <c r="C26" s="483"/>
      <c r="D26" s="483"/>
      <c r="E26" s="646" t="s">
        <v>205</v>
      </c>
      <c r="F26" s="464"/>
      <c r="G26" s="464"/>
      <c r="H26" s="464"/>
      <c r="I26" s="464"/>
      <c r="J26" s="464"/>
      <c r="K26" s="464"/>
      <c r="L26" s="464"/>
      <c r="M26" s="464"/>
      <c r="N26" s="464"/>
      <c r="O26" s="464"/>
      <c r="P26" s="464"/>
      <c r="Q26" s="464"/>
      <c r="R26" s="464"/>
      <c r="S26" s="464"/>
      <c r="T26" s="464"/>
      <c r="U26" s="465"/>
    </row>
    <row r="27" spans="2:21" ht="40.049999999999997" customHeight="1">
      <c r="B27" s="482"/>
      <c r="C27" s="483"/>
      <c r="D27" s="483"/>
      <c r="E27" s="463" t="s">
        <v>155</v>
      </c>
      <c r="F27" s="464"/>
      <c r="G27" s="464"/>
      <c r="H27" s="464"/>
      <c r="I27" s="464"/>
      <c r="J27" s="464"/>
      <c r="K27" s="464"/>
      <c r="L27" s="464"/>
      <c r="M27" s="464"/>
      <c r="N27" s="464"/>
      <c r="O27" s="464"/>
      <c r="P27" s="464"/>
      <c r="Q27" s="464"/>
      <c r="R27" s="464"/>
      <c r="S27" s="464"/>
      <c r="T27" s="464"/>
      <c r="U27" s="465"/>
    </row>
    <row r="28" spans="2:21" ht="40.049999999999997" customHeight="1">
      <c r="B28" s="482"/>
      <c r="C28" s="483"/>
      <c r="D28" s="483"/>
      <c r="E28" s="646" t="s">
        <v>206</v>
      </c>
      <c r="F28" s="464"/>
      <c r="G28" s="464"/>
      <c r="H28" s="464"/>
      <c r="I28" s="464"/>
      <c r="J28" s="464"/>
      <c r="K28" s="464"/>
      <c r="L28" s="464"/>
      <c r="M28" s="464"/>
      <c r="N28" s="464"/>
      <c r="O28" s="464"/>
      <c r="P28" s="464"/>
      <c r="Q28" s="464"/>
      <c r="R28" s="464"/>
      <c r="S28" s="464"/>
      <c r="T28" s="464"/>
      <c r="U28" s="465"/>
    </row>
    <row r="29" spans="2:21" ht="40.049999999999997" customHeight="1">
      <c r="B29" s="482"/>
      <c r="C29" s="483"/>
      <c r="D29" s="483"/>
      <c r="E29" s="646" t="s">
        <v>207</v>
      </c>
      <c r="F29" s="464"/>
      <c r="G29" s="464"/>
      <c r="H29" s="464"/>
      <c r="I29" s="464"/>
      <c r="J29" s="464"/>
      <c r="K29" s="464"/>
      <c r="L29" s="464"/>
      <c r="M29" s="464"/>
      <c r="N29" s="464"/>
      <c r="O29" s="464"/>
      <c r="P29" s="464"/>
      <c r="Q29" s="464"/>
      <c r="R29" s="464"/>
      <c r="S29" s="464"/>
      <c r="T29" s="464"/>
      <c r="U29" s="465"/>
    </row>
    <row r="30" spans="2:21" ht="40.049999999999997" customHeight="1">
      <c r="B30" s="482"/>
      <c r="C30" s="483"/>
      <c r="D30" s="483"/>
      <c r="E30" s="646" t="s">
        <v>208</v>
      </c>
      <c r="F30" s="464"/>
      <c r="G30" s="464"/>
      <c r="H30" s="464"/>
      <c r="I30" s="464"/>
      <c r="J30" s="464"/>
      <c r="K30" s="464"/>
      <c r="L30" s="464"/>
      <c r="M30" s="464"/>
      <c r="N30" s="464"/>
      <c r="O30" s="464"/>
      <c r="P30" s="464"/>
      <c r="Q30" s="464"/>
      <c r="R30" s="464"/>
      <c r="S30" s="464"/>
      <c r="T30" s="464"/>
      <c r="U30" s="465"/>
    </row>
    <row r="31" spans="2:21" ht="40.049999999999997" customHeight="1">
      <c r="B31" s="482"/>
      <c r="C31" s="483"/>
      <c r="D31" s="483"/>
      <c r="E31" s="463" t="s">
        <v>156</v>
      </c>
      <c r="F31" s="464"/>
      <c r="G31" s="464"/>
      <c r="H31" s="464"/>
      <c r="I31" s="464"/>
      <c r="J31" s="464"/>
      <c r="K31" s="464"/>
      <c r="L31" s="464"/>
      <c r="M31" s="464"/>
      <c r="N31" s="464"/>
      <c r="O31" s="464"/>
      <c r="P31" s="464"/>
      <c r="Q31" s="464"/>
      <c r="R31" s="464"/>
      <c r="S31" s="464"/>
      <c r="T31" s="464"/>
      <c r="U31" s="465"/>
    </row>
    <row r="32" spans="2:21" ht="40.049999999999997" customHeight="1">
      <c r="B32" s="482"/>
      <c r="C32" s="483"/>
      <c r="D32" s="483"/>
      <c r="E32" s="463" t="s">
        <v>157</v>
      </c>
      <c r="F32" s="464"/>
      <c r="G32" s="464"/>
      <c r="H32" s="464"/>
      <c r="I32" s="464"/>
      <c r="J32" s="464"/>
      <c r="K32" s="464"/>
      <c r="L32" s="464"/>
      <c r="M32" s="464"/>
      <c r="N32" s="464"/>
      <c r="O32" s="464"/>
      <c r="P32" s="464"/>
      <c r="Q32" s="464"/>
      <c r="R32" s="464"/>
      <c r="S32" s="464"/>
      <c r="T32" s="464"/>
      <c r="U32" s="465"/>
    </row>
    <row r="33" spans="2:21" ht="40.049999999999997" customHeight="1">
      <c r="B33" s="484"/>
      <c r="C33" s="485"/>
      <c r="D33" s="485"/>
      <c r="E33" s="647"/>
      <c r="F33" s="648"/>
      <c r="G33" s="648"/>
      <c r="H33" s="648"/>
      <c r="I33" s="648"/>
      <c r="J33" s="648"/>
      <c r="K33" s="648"/>
      <c r="L33" s="648"/>
      <c r="M33" s="648"/>
      <c r="N33" s="648"/>
      <c r="O33" s="648"/>
      <c r="P33" s="648"/>
      <c r="Q33" s="648"/>
      <c r="R33" s="648"/>
      <c r="S33" s="648"/>
      <c r="T33" s="648"/>
      <c r="U33" s="649"/>
    </row>
    <row r="35" spans="2:21" ht="16.2">
      <c r="I35" s="68" t="s">
        <v>148</v>
      </c>
    </row>
    <row r="37" spans="2:21" ht="19.2">
      <c r="B37" s="16" t="s">
        <v>20</v>
      </c>
      <c r="C37" s="4" t="s">
        <v>158</v>
      </c>
      <c r="D37" s="4"/>
    </row>
    <row r="38" spans="2:21" ht="8.4" customHeight="1"/>
    <row r="39" spans="2:21" ht="25.2" customHeight="1">
      <c r="B39" s="247" t="s">
        <v>159</v>
      </c>
      <c r="C39" s="248"/>
      <c r="D39" s="571"/>
      <c r="E39" s="570" t="s">
        <v>200</v>
      </c>
      <c r="F39" s="248"/>
      <c r="G39" s="248"/>
      <c r="H39" s="248"/>
      <c r="I39" s="248"/>
      <c r="J39" s="248"/>
      <c r="K39" s="248"/>
      <c r="L39" s="248"/>
      <c r="M39" s="248"/>
      <c r="N39" s="248"/>
      <c r="O39" s="642" t="s">
        <v>160</v>
      </c>
      <c r="P39" s="642"/>
      <c r="Q39" s="642"/>
      <c r="R39" s="642"/>
      <c r="S39" s="642"/>
      <c r="T39" s="642"/>
      <c r="U39" s="642"/>
    </row>
    <row r="40" spans="2:21" ht="25.2" customHeight="1">
      <c r="B40" s="249"/>
      <c r="C40" s="250"/>
      <c r="D40" s="572"/>
      <c r="E40" s="249"/>
      <c r="F40" s="250"/>
      <c r="G40" s="250"/>
      <c r="H40" s="250"/>
      <c r="I40" s="250"/>
      <c r="J40" s="250"/>
      <c r="K40" s="250"/>
      <c r="L40" s="250"/>
      <c r="M40" s="250"/>
      <c r="N40" s="250"/>
      <c r="O40" s="642" t="s">
        <v>50</v>
      </c>
      <c r="P40" s="642"/>
      <c r="Q40" s="642"/>
      <c r="R40" s="642"/>
      <c r="S40" s="642" t="s">
        <v>52</v>
      </c>
      <c r="T40" s="642"/>
      <c r="U40" s="642"/>
    </row>
    <row r="41" spans="2:21" ht="27.6" customHeight="1">
      <c r="B41" s="562">
        <v>45761</v>
      </c>
      <c r="C41" s="563"/>
      <c r="D41" s="268" t="str">
        <f>IF(B41="","",TEXT(DATE(2018+E17+IF(MONTH(B41)&lt;4,1,0),MONTH(B41),DAY(B41)),"(aaa)"))</f>
        <v>(火)</v>
      </c>
      <c r="E41" s="556" t="s">
        <v>72</v>
      </c>
      <c r="F41" s="557"/>
      <c r="G41" s="557"/>
      <c r="H41" s="557"/>
      <c r="I41" s="557"/>
      <c r="J41" s="557"/>
      <c r="K41" s="557"/>
      <c r="L41" s="557"/>
      <c r="M41" s="557"/>
      <c r="N41" s="558"/>
      <c r="O41" s="30" t="s">
        <v>161</v>
      </c>
      <c r="P41" s="573">
        <v>7</v>
      </c>
      <c r="Q41" s="437"/>
      <c r="R41" s="34" t="s">
        <v>51</v>
      </c>
      <c r="S41" s="567">
        <v>10</v>
      </c>
      <c r="T41" s="568"/>
      <c r="U41" s="577" t="s">
        <v>51</v>
      </c>
    </row>
    <row r="42" spans="2:21" ht="27.6" customHeight="1">
      <c r="B42" s="564"/>
      <c r="C42" s="565"/>
      <c r="D42" s="269"/>
      <c r="E42" s="559"/>
      <c r="F42" s="560"/>
      <c r="G42" s="560"/>
      <c r="H42" s="560"/>
      <c r="I42" s="560"/>
      <c r="J42" s="560"/>
      <c r="K42" s="560"/>
      <c r="L42" s="560"/>
      <c r="M42" s="560"/>
      <c r="N42" s="561"/>
      <c r="O42" s="30" t="s">
        <v>162</v>
      </c>
      <c r="P42" s="573">
        <v>23</v>
      </c>
      <c r="Q42" s="437"/>
      <c r="R42" s="34" t="s">
        <v>51</v>
      </c>
      <c r="S42" s="569"/>
      <c r="T42" s="499"/>
      <c r="U42" s="578"/>
    </row>
    <row r="43" spans="2:21" ht="27.6" customHeight="1">
      <c r="B43" s="562">
        <v>45789</v>
      </c>
      <c r="C43" s="563"/>
      <c r="D43" s="268" t="str">
        <f>IF(B43="","",TEXT(DATE(2018+E17+IF(MONTH(B43)&lt;4,1,0),MONTH(B43),DAY(B43)),"(aaa)"))</f>
        <v>(火)</v>
      </c>
      <c r="E43" s="566" t="s">
        <v>163</v>
      </c>
      <c r="F43" s="557"/>
      <c r="G43" s="557"/>
      <c r="H43" s="557"/>
      <c r="I43" s="557"/>
      <c r="J43" s="557"/>
      <c r="K43" s="557"/>
      <c r="L43" s="557"/>
      <c r="M43" s="557"/>
      <c r="N43" s="558"/>
      <c r="O43" s="30" t="s">
        <v>161</v>
      </c>
      <c r="P43" s="573">
        <v>7</v>
      </c>
      <c r="Q43" s="437"/>
      <c r="R43" s="34" t="s">
        <v>51</v>
      </c>
      <c r="S43" s="567">
        <v>8</v>
      </c>
      <c r="T43" s="568"/>
      <c r="U43" s="577" t="s">
        <v>51</v>
      </c>
    </row>
    <row r="44" spans="2:21" ht="27.6" customHeight="1">
      <c r="B44" s="564"/>
      <c r="C44" s="565"/>
      <c r="D44" s="269"/>
      <c r="E44" s="559"/>
      <c r="F44" s="560"/>
      <c r="G44" s="560"/>
      <c r="H44" s="560"/>
      <c r="I44" s="560"/>
      <c r="J44" s="560"/>
      <c r="K44" s="560"/>
      <c r="L44" s="560"/>
      <c r="M44" s="560"/>
      <c r="N44" s="561"/>
      <c r="O44" s="30" t="s">
        <v>162</v>
      </c>
      <c r="P44" s="573">
        <v>20</v>
      </c>
      <c r="Q44" s="437"/>
      <c r="R44" s="34" t="s">
        <v>51</v>
      </c>
      <c r="S44" s="569"/>
      <c r="T44" s="499"/>
      <c r="U44" s="578"/>
    </row>
    <row r="45" spans="2:21" ht="27.6" customHeight="1">
      <c r="B45" s="562">
        <v>45817</v>
      </c>
      <c r="C45" s="563"/>
      <c r="D45" s="268" t="str">
        <f>IF(B45="","",TEXT(DATE(2018+E17+IF(MONTH(B45)&lt;4,1,0),MONTH(B45),DAY(B45)),"(aaa)"))</f>
        <v>(火)</v>
      </c>
      <c r="E45" s="556" t="s">
        <v>74</v>
      </c>
      <c r="F45" s="557"/>
      <c r="G45" s="557"/>
      <c r="H45" s="557"/>
      <c r="I45" s="557"/>
      <c r="J45" s="557"/>
      <c r="K45" s="557"/>
      <c r="L45" s="557"/>
      <c r="M45" s="557"/>
      <c r="N45" s="558"/>
      <c r="O45" s="30" t="s">
        <v>161</v>
      </c>
      <c r="P45" s="573">
        <v>5</v>
      </c>
      <c r="Q45" s="437"/>
      <c r="R45" s="34" t="s">
        <v>51</v>
      </c>
      <c r="S45" s="567">
        <v>7</v>
      </c>
      <c r="T45" s="568"/>
      <c r="U45" s="577" t="s">
        <v>51</v>
      </c>
    </row>
    <row r="46" spans="2:21" ht="27.6" customHeight="1">
      <c r="B46" s="564"/>
      <c r="C46" s="565"/>
      <c r="D46" s="269"/>
      <c r="E46" s="559"/>
      <c r="F46" s="560"/>
      <c r="G46" s="560"/>
      <c r="H46" s="560"/>
      <c r="I46" s="560"/>
      <c r="J46" s="560"/>
      <c r="K46" s="560"/>
      <c r="L46" s="560"/>
      <c r="M46" s="560"/>
      <c r="N46" s="561"/>
      <c r="O46" s="30" t="s">
        <v>162</v>
      </c>
      <c r="P46" s="573">
        <v>20</v>
      </c>
      <c r="Q46" s="437"/>
      <c r="R46" s="34" t="s">
        <v>51</v>
      </c>
      <c r="S46" s="569"/>
      <c r="T46" s="499"/>
      <c r="U46" s="578"/>
    </row>
    <row r="47" spans="2:21" ht="27.6" customHeight="1">
      <c r="B47" s="562">
        <v>45852</v>
      </c>
      <c r="C47" s="563"/>
      <c r="D47" s="268" t="str">
        <f>IF(B47="","",TEXT(DATE(2018+E17+IF(MONTH(B47)&lt;4,1,0),MONTH(B47),DAY(B47)),"(aaa)"))</f>
        <v>(火)</v>
      </c>
      <c r="E47" s="556" t="s">
        <v>75</v>
      </c>
      <c r="F47" s="557"/>
      <c r="G47" s="557"/>
      <c r="H47" s="557"/>
      <c r="I47" s="557"/>
      <c r="J47" s="557"/>
      <c r="K47" s="557"/>
      <c r="L47" s="557"/>
      <c r="M47" s="557"/>
      <c r="N47" s="558"/>
      <c r="O47" s="30" t="s">
        <v>161</v>
      </c>
      <c r="P47" s="573">
        <v>4</v>
      </c>
      <c r="Q47" s="437"/>
      <c r="R47" s="34" t="s">
        <v>51</v>
      </c>
      <c r="S47" s="567">
        <v>8</v>
      </c>
      <c r="T47" s="568"/>
      <c r="U47" s="577" t="s">
        <v>51</v>
      </c>
    </row>
    <row r="48" spans="2:21" ht="27.6" customHeight="1">
      <c r="B48" s="564"/>
      <c r="C48" s="565"/>
      <c r="D48" s="269"/>
      <c r="E48" s="559"/>
      <c r="F48" s="560"/>
      <c r="G48" s="560"/>
      <c r="H48" s="560"/>
      <c r="I48" s="560"/>
      <c r="J48" s="560"/>
      <c r="K48" s="560"/>
      <c r="L48" s="560"/>
      <c r="M48" s="560"/>
      <c r="N48" s="561"/>
      <c r="O48" s="30" t="s">
        <v>162</v>
      </c>
      <c r="P48" s="573">
        <v>26</v>
      </c>
      <c r="Q48" s="437"/>
      <c r="R48" s="34" t="s">
        <v>51</v>
      </c>
      <c r="S48" s="569"/>
      <c r="T48" s="499"/>
      <c r="U48" s="578"/>
    </row>
    <row r="49" spans="2:21" ht="27.6" customHeight="1">
      <c r="B49" s="562">
        <v>45880</v>
      </c>
      <c r="C49" s="563"/>
      <c r="D49" s="268" t="str">
        <f>IF(B49="","",TEXT(DATE(2018+E17+IF(MONTH(B49)&lt;4,1,0),MONTH(B49),DAY(B49)),"(aaa)"))</f>
        <v>(火)</v>
      </c>
      <c r="E49" s="556" t="s">
        <v>76</v>
      </c>
      <c r="F49" s="557"/>
      <c r="G49" s="557"/>
      <c r="H49" s="557"/>
      <c r="I49" s="557"/>
      <c r="J49" s="557"/>
      <c r="K49" s="557"/>
      <c r="L49" s="557"/>
      <c r="M49" s="557"/>
      <c r="N49" s="558"/>
      <c r="O49" s="30" t="s">
        <v>161</v>
      </c>
      <c r="P49" s="573">
        <v>0</v>
      </c>
      <c r="Q49" s="437"/>
      <c r="R49" s="34" t="s">
        <v>51</v>
      </c>
      <c r="S49" s="567">
        <v>0</v>
      </c>
      <c r="T49" s="568"/>
      <c r="U49" s="577" t="s">
        <v>51</v>
      </c>
    </row>
    <row r="50" spans="2:21" ht="27.6" customHeight="1">
      <c r="B50" s="564"/>
      <c r="C50" s="565"/>
      <c r="D50" s="269"/>
      <c r="E50" s="559"/>
      <c r="F50" s="560"/>
      <c r="G50" s="560"/>
      <c r="H50" s="560"/>
      <c r="I50" s="560"/>
      <c r="J50" s="560"/>
      <c r="K50" s="560"/>
      <c r="L50" s="560"/>
      <c r="M50" s="560"/>
      <c r="N50" s="561"/>
      <c r="O50" s="30" t="s">
        <v>162</v>
      </c>
      <c r="P50" s="573">
        <v>0</v>
      </c>
      <c r="Q50" s="437"/>
      <c r="R50" s="34" t="s">
        <v>51</v>
      </c>
      <c r="S50" s="569"/>
      <c r="T50" s="499"/>
      <c r="U50" s="578"/>
    </row>
    <row r="51" spans="2:21" ht="27.6" customHeight="1">
      <c r="B51" s="562">
        <v>45908</v>
      </c>
      <c r="C51" s="563"/>
      <c r="D51" s="268" t="str">
        <f>IF(B51="","",TEXT(DATE(2018+E17+IF(MONTH(B51)&lt;4,1,0),MONTH(B51),DAY(B51)),"(aaa)"))</f>
        <v>(火)</v>
      </c>
      <c r="E51" s="556" t="s">
        <v>77</v>
      </c>
      <c r="F51" s="557"/>
      <c r="G51" s="557"/>
      <c r="H51" s="557"/>
      <c r="I51" s="557"/>
      <c r="J51" s="557"/>
      <c r="K51" s="557"/>
      <c r="L51" s="557"/>
      <c r="M51" s="557"/>
      <c r="N51" s="558"/>
      <c r="O51" s="30" t="s">
        <v>161</v>
      </c>
      <c r="P51" s="573">
        <v>4</v>
      </c>
      <c r="Q51" s="437"/>
      <c r="R51" s="34" t="s">
        <v>51</v>
      </c>
      <c r="S51" s="567">
        <v>9</v>
      </c>
      <c r="T51" s="568"/>
      <c r="U51" s="577" t="s">
        <v>51</v>
      </c>
    </row>
    <row r="52" spans="2:21" ht="27.6" customHeight="1">
      <c r="B52" s="564"/>
      <c r="C52" s="565"/>
      <c r="D52" s="269"/>
      <c r="E52" s="559"/>
      <c r="F52" s="560"/>
      <c r="G52" s="560"/>
      <c r="H52" s="560"/>
      <c r="I52" s="560"/>
      <c r="J52" s="560"/>
      <c r="K52" s="560"/>
      <c r="L52" s="560"/>
      <c r="M52" s="560"/>
      <c r="N52" s="561"/>
      <c r="O52" s="30" t="s">
        <v>162</v>
      </c>
      <c r="P52" s="573">
        <v>24</v>
      </c>
      <c r="Q52" s="437"/>
      <c r="R52" s="34" t="s">
        <v>51</v>
      </c>
      <c r="S52" s="569"/>
      <c r="T52" s="499"/>
      <c r="U52" s="578"/>
    </row>
    <row r="53" spans="2:21" ht="27.6" customHeight="1">
      <c r="B53" s="562">
        <v>45943</v>
      </c>
      <c r="C53" s="563"/>
      <c r="D53" s="268" t="str">
        <f>IF(B53="","",TEXT(DATE(2018+E17+IF(MONTH(B53)&lt;4,1,0),MONTH(B53),DAY(B53)),"(aaa)"))</f>
        <v>(火)</v>
      </c>
      <c r="E53" s="556" t="s">
        <v>78</v>
      </c>
      <c r="F53" s="557"/>
      <c r="G53" s="557"/>
      <c r="H53" s="557"/>
      <c r="I53" s="557"/>
      <c r="J53" s="557"/>
      <c r="K53" s="557"/>
      <c r="L53" s="557"/>
      <c r="M53" s="557"/>
      <c r="N53" s="558"/>
      <c r="O53" s="30" t="s">
        <v>161</v>
      </c>
      <c r="P53" s="573">
        <v>4</v>
      </c>
      <c r="Q53" s="437"/>
      <c r="R53" s="34" t="s">
        <v>51</v>
      </c>
      <c r="S53" s="567">
        <v>10</v>
      </c>
      <c r="T53" s="568"/>
      <c r="U53" s="577" t="s">
        <v>51</v>
      </c>
    </row>
    <row r="54" spans="2:21" ht="27.6" customHeight="1">
      <c r="B54" s="564"/>
      <c r="C54" s="565"/>
      <c r="D54" s="269"/>
      <c r="E54" s="559"/>
      <c r="F54" s="560"/>
      <c r="G54" s="560"/>
      <c r="H54" s="560"/>
      <c r="I54" s="560"/>
      <c r="J54" s="560"/>
      <c r="K54" s="560"/>
      <c r="L54" s="560"/>
      <c r="M54" s="560"/>
      <c r="N54" s="561"/>
      <c r="O54" s="30" t="s">
        <v>162</v>
      </c>
      <c r="P54" s="573">
        <v>26</v>
      </c>
      <c r="Q54" s="437"/>
      <c r="R54" s="34" t="s">
        <v>51</v>
      </c>
      <c r="S54" s="569"/>
      <c r="T54" s="499"/>
      <c r="U54" s="578"/>
    </row>
    <row r="55" spans="2:21" ht="27.6" customHeight="1">
      <c r="B55" s="562">
        <v>45971</v>
      </c>
      <c r="C55" s="563"/>
      <c r="D55" s="268" t="str">
        <f>IF(B55="","",TEXT(DATE(2018+E17+IF(MONTH(B55)&lt;4,1,0),MONTH(B55),DAY(B55)),"(aaa)"))</f>
        <v>(火)</v>
      </c>
      <c r="E55" s="556" t="s">
        <v>79</v>
      </c>
      <c r="F55" s="557"/>
      <c r="G55" s="557"/>
      <c r="H55" s="557"/>
      <c r="I55" s="557"/>
      <c r="J55" s="557"/>
      <c r="K55" s="557"/>
      <c r="L55" s="557"/>
      <c r="M55" s="557"/>
      <c r="N55" s="558"/>
      <c r="O55" s="30" t="s">
        <v>161</v>
      </c>
      <c r="P55" s="573">
        <v>3</v>
      </c>
      <c r="Q55" s="437"/>
      <c r="R55" s="34" t="s">
        <v>51</v>
      </c>
      <c r="S55" s="567">
        <v>8</v>
      </c>
      <c r="T55" s="568"/>
      <c r="U55" s="577" t="s">
        <v>51</v>
      </c>
    </row>
    <row r="56" spans="2:21" ht="27.6" customHeight="1">
      <c r="B56" s="564"/>
      <c r="C56" s="565"/>
      <c r="D56" s="269"/>
      <c r="E56" s="559"/>
      <c r="F56" s="560"/>
      <c r="G56" s="560"/>
      <c r="H56" s="560"/>
      <c r="I56" s="560"/>
      <c r="J56" s="560"/>
      <c r="K56" s="560"/>
      <c r="L56" s="560"/>
      <c r="M56" s="560"/>
      <c r="N56" s="561"/>
      <c r="O56" s="30" t="s">
        <v>162</v>
      </c>
      <c r="P56" s="573">
        <v>24</v>
      </c>
      <c r="Q56" s="437"/>
      <c r="R56" s="34" t="s">
        <v>51</v>
      </c>
      <c r="S56" s="569"/>
      <c r="T56" s="499"/>
      <c r="U56" s="578"/>
    </row>
    <row r="57" spans="2:21" ht="27.6" customHeight="1">
      <c r="B57" s="562">
        <v>45999</v>
      </c>
      <c r="C57" s="563"/>
      <c r="D57" s="268" t="str">
        <f>IF(B57="","",TEXT(DATE(2018+E17+IF(MONTH(B57)&lt;4,1,0),MONTH(B57),DAY(B57)),"(aaa)"))</f>
        <v>(火)</v>
      </c>
      <c r="E57" s="556" t="s">
        <v>80</v>
      </c>
      <c r="F57" s="557"/>
      <c r="G57" s="557"/>
      <c r="H57" s="557"/>
      <c r="I57" s="557"/>
      <c r="J57" s="557"/>
      <c r="K57" s="557"/>
      <c r="L57" s="557"/>
      <c r="M57" s="557"/>
      <c r="N57" s="558"/>
      <c r="O57" s="30" t="s">
        <v>161</v>
      </c>
      <c r="P57" s="573">
        <v>3</v>
      </c>
      <c r="Q57" s="437"/>
      <c r="R57" s="34" t="s">
        <v>51</v>
      </c>
      <c r="S57" s="567">
        <v>9</v>
      </c>
      <c r="T57" s="568"/>
      <c r="U57" s="577" t="s">
        <v>51</v>
      </c>
    </row>
    <row r="58" spans="2:21" ht="27.6" customHeight="1">
      <c r="B58" s="564"/>
      <c r="C58" s="565"/>
      <c r="D58" s="269"/>
      <c r="E58" s="559"/>
      <c r="F58" s="560"/>
      <c r="G58" s="560"/>
      <c r="H58" s="560"/>
      <c r="I58" s="560"/>
      <c r="J58" s="560"/>
      <c r="K58" s="560"/>
      <c r="L58" s="560"/>
      <c r="M58" s="560"/>
      <c r="N58" s="561"/>
      <c r="O58" s="30" t="s">
        <v>162</v>
      </c>
      <c r="P58" s="573">
        <v>27</v>
      </c>
      <c r="Q58" s="437"/>
      <c r="R58" s="34" t="s">
        <v>51</v>
      </c>
      <c r="S58" s="569"/>
      <c r="T58" s="499"/>
      <c r="U58" s="578"/>
    </row>
    <row r="59" spans="2:21" ht="27.6" customHeight="1">
      <c r="B59" s="562">
        <v>45669</v>
      </c>
      <c r="C59" s="563"/>
      <c r="D59" s="268" t="str">
        <f>IF(B59="","",TEXT(DATE(2018+E17+IF(MONTH(B59)&lt;4,1,0),MONTH(B59),DAY(B59)),"(aaa)"))</f>
        <v>(火)</v>
      </c>
      <c r="E59" s="556" t="s">
        <v>81</v>
      </c>
      <c r="F59" s="557"/>
      <c r="G59" s="557"/>
      <c r="H59" s="557"/>
      <c r="I59" s="557"/>
      <c r="J59" s="557"/>
      <c r="K59" s="557"/>
      <c r="L59" s="557"/>
      <c r="M59" s="557"/>
      <c r="N59" s="558"/>
      <c r="O59" s="30" t="s">
        <v>161</v>
      </c>
      <c r="P59" s="573">
        <v>5</v>
      </c>
      <c r="Q59" s="437"/>
      <c r="R59" s="34" t="s">
        <v>51</v>
      </c>
      <c r="S59" s="567">
        <v>8</v>
      </c>
      <c r="T59" s="568"/>
      <c r="U59" s="577" t="s">
        <v>51</v>
      </c>
    </row>
    <row r="60" spans="2:21" ht="27.6" customHeight="1">
      <c r="B60" s="564"/>
      <c r="C60" s="565"/>
      <c r="D60" s="269"/>
      <c r="E60" s="559"/>
      <c r="F60" s="560"/>
      <c r="G60" s="560"/>
      <c r="H60" s="560"/>
      <c r="I60" s="560"/>
      <c r="J60" s="560"/>
      <c r="K60" s="560"/>
      <c r="L60" s="560"/>
      <c r="M60" s="560"/>
      <c r="N60" s="561"/>
      <c r="O60" s="30" t="s">
        <v>162</v>
      </c>
      <c r="P60" s="573">
        <v>20</v>
      </c>
      <c r="Q60" s="437"/>
      <c r="R60" s="34" t="s">
        <v>51</v>
      </c>
      <c r="S60" s="569"/>
      <c r="T60" s="499"/>
      <c r="U60" s="578"/>
    </row>
    <row r="61" spans="2:21" ht="27.6" customHeight="1">
      <c r="B61" s="562">
        <v>45697</v>
      </c>
      <c r="C61" s="563"/>
      <c r="D61" s="268" t="str">
        <f>IF(B61="","",TEXT(DATE(2018+E17+IF(MONTH(B61)&lt;4,1,0),MONTH(B61),DAY(B61)),"(aaa)"))</f>
        <v>(火)</v>
      </c>
      <c r="E61" s="556" t="s">
        <v>82</v>
      </c>
      <c r="F61" s="557"/>
      <c r="G61" s="557"/>
      <c r="H61" s="557"/>
      <c r="I61" s="557"/>
      <c r="J61" s="557"/>
      <c r="K61" s="557"/>
      <c r="L61" s="557"/>
      <c r="M61" s="557"/>
      <c r="N61" s="558"/>
      <c r="O61" s="30" t="s">
        <v>161</v>
      </c>
      <c r="P61" s="573">
        <v>6</v>
      </c>
      <c r="Q61" s="437"/>
      <c r="R61" s="34" t="s">
        <v>51</v>
      </c>
      <c r="S61" s="567">
        <v>9</v>
      </c>
      <c r="T61" s="568"/>
      <c r="U61" s="577" t="s">
        <v>51</v>
      </c>
    </row>
    <row r="62" spans="2:21" ht="27.6" customHeight="1">
      <c r="B62" s="564"/>
      <c r="C62" s="565"/>
      <c r="D62" s="269"/>
      <c r="E62" s="559"/>
      <c r="F62" s="560"/>
      <c r="G62" s="560"/>
      <c r="H62" s="560"/>
      <c r="I62" s="560"/>
      <c r="J62" s="560"/>
      <c r="K62" s="560"/>
      <c r="L62" s="560"/>
      <c r="M62" s="560"/>
      <c r="N62" s="561"/>
      <c r="O62" s="30" t="s">
        <v>162</v>
      </c>
      <c r="P62" s="573">
        <v>20</v>
      </c>
      <c r="Q62" s="437"/>
      <c r="R62" s="34" t="s">
        <v>51</v>
      </c>
      <c r="S62" s="569"/>
      <c r="T62" s="499"/>
      <c r="U62" s="578"/>
    </row>
    <row r="63" spans="2:21" ht="27.6" customHeight="1">
      <c r="B63" s="562">
        <v>45725</v>
      </c>
      <c r="C63" s="563"/>
      <c r="D63" s="268" t="str">
        <f>IF(B63="","",TEXT(DATE(2018+E17+IF(MONTH(B63)&lt;4,1,0),MONTH(B63),DAY(B63)),"(aaa)"))</f>
        <v>(火)</v>
      </c>
      <c r="E63" s="574" t="s">
        <v>83</v>
      </c>
      <c r="F63" s="575"/>
      <c r="G63" s="575"/>
      <c r="H63" s="575"/>
      <c r="I63" s="575"/>
      <c r="J63" s="575"/>
      <c r="K63" s="575"/>
      <c r="L63" s="575"/>
      <c r="M63" s="575"/>
      <c r="N63" s="576"/>
      <c r="O63" s="30" t="s">
        <v>161</v>
      </c>
      <c r="P63" s="573">
        <v>5</v>
      </c>
      <c r="Q63" s="437"/>
      <c r="R63" s="34" t="s">
        <v>51</v>
      </c>
      <c r="S63" s="567">
        <v>10</v>
      </c>
      <c r="T63" s="568"/>
      <c r="U63" s="577" t="s">
        <v>51</v>
      </c>
    </row>
    <row r="64" spans="2:21" ht="27.6" customHeight="1">
      <c r="B64" s="564"/>
      <c r="C64" s="565"/>
      <c r="D64" s="269"/>
      <c r="E64" s="458"/>
      <c r="F64" s="459"/>
      <c r="G64" s="459"/>
      <c r="H64" s="459"/>
      <c r="I64" s="459"/>
      <c r="J64" s="459"/>
      <c r="K64" s="459"/>
      <c r="L64" s="459"/>
      <c r="M64" s="459"/>
      <c r="N64" s="460"/>
      <c r="O64" s="30" t="s">
        <v>162</v>
      </c>
      <c r="P64" s="573">
        <v>25</v>
      </c>
      <c r="Q64" s="437"/>
      <c r="R64" s="34" t="s">
        <v>51</v>
      </c>
      <c r="S64" s="569"/>
      <c r="T64" s="499"/>
      <c r="U64" s="578"/>
    </row>
    <row r="65" spans="2:22" ht="27.6" customHeight="1">
      <c r="B65" s="562"/>
      <c r="C65" s="563"/>
      <c r="D65" s="268" t="str">
        <f>IF(B65="","",TEXT(DATE(2018+E17+IF(MONTH(B65)&lt;4,1,0),MONTH(B65),DAY(B65)),"(aaa)"))</f>
        <v/>
      </c>
      <c r="E65" s="556"/>
      <c r="F65" s="557"/>
      <c r="G65" s="557"/>
      <c r="H65" s="557"/>
      <c r="I65" s="557"/>
      <c r="J65" s="557"/>
      <c r="K65" s="557"/>
      <c r="L65" s="557"/>
      <c r="M65" s="557"/>
      <c r="N65" s="558"/>
      <c r="O65" s="30" t="s">
        <v>161</v>
      </c>
      <c r="P65" s="573"/>
      <c r="Q65" s="437"/>
      <c r="R65" s="34" t="s">
        <v>51</v>
      </c>
      <c r="S65" s="567"/>
      <c r="T65" s="568"/>
      <c r="U65" s="577" t="s">
        <v>51</v>
      </c>
    </row>
    <row r="66" spans="2:22" ht="27.6" customHeight="1">
      <c r="B66" s="564"/>
      <c r="C66" s="565"/>
      <c r="D66" s="269"/>
      <c r="E66" s="559"/>
      <c r="F66" s="560"/>
      <c r="G66" s="560"/>
      <c r="H66" s="560"/>
      <c r="I66" s="560"/>
      <c r="J66" s="560"/>
      <c r="K66" s="560"/>
      <c r="L66" s="560"/>
      <c r="M66" s="560"/>
      <c r="N66" s="561"/>
      <c r="O66" s="30" t="s">
        <v>162</v>
      </c>
      <c r="P66" s="573"/>
      <c r="Q66" s="437"/>
      <c r="R66" s="34" t="s">
        <v>51</v>
      </c>
      <c r="S66" s="569"/>
      <c r="T66" s="499"/>
      <c r="U66" s="578"/>
      <c r="V66" s="1"/>
    </row>
    <row r="67" spans="2:22" ht="27.6" customHeight="1">
      <c r="B67" s="636" t="s">
        <v>164</v>
      </c>
      <c r="C67" s="637"/>
      <c r="D67" s="637"/>
      <c r="E67" s="637"/>
      <c r="F67" s="637"/>
      <c r="G67" s="637"/>
      <c r="H67" s="637"/>
      <c r="I67" s="637"/>
      <c r="J67" s="637"/>
      <c r="K67" s="637"/>
      <c r="L67" s="637"/>
      <c r="M67" s="637"/>
      <c r="N67" s="638"/>
      <c r="O67" s="30" t="s">
        <v>161</v>
      </c>
      <c r="P67" s="573">
        <f>SUM(P65,P63,P61,P59,P57,P55,P53,P51,P49,P47,P45,P43,P41)</f>
        <v>53</v>
      </c>
      <c r="Q67" s="437"/>
      <c r="R67" s="34" t="s">
        <v>51</v>
      </c>
      <c r="S67" s="567">
        <f>SUM(S41:T66)</f>
        <v>96</v>
      </c>
      <c r="T67" s="568"/>
      <c r="U67" s="577" t="s">
        <v>51</v>
      </c>
    </row>
    <row r="68" spans="2:22" ht="27.6" customHeight="1">
      <c r="B68" s="639"/>
      <c r="C68" s="640"/>
      <c r="D68" s="640"/>
      <c r="E68" s="640"/>
      <c r="F68" s="640"/>
      <c r="G68" s="640"/>
      <c r="H68" s="640"/>
      <c r="I68" s="640"/>
      <c r="J68" s="640"/>
      <c r="K68" s="640"/>
      <c r="L68" s="640"/>
      <c r="M68" s="640"/>
      <c r="N68" s="641"/>
      <c r="O68" s="30" t="s">
        <v>162</v>
      </c>
      <c r="P68" s="573">
        <f>SUM(P66,P64,P62,P60,P58,P56,P54,P52,P50,P48,P46,P44,P42)</f>
        <v>255</v>
      </c>
      <c r="Q68" s="437"/>
      <c r="R68" s="34" t="s">
        <v>51</v>
      </c>
      <c r="S68" s="569"/>
      <c r="T68" s="499"/>
      <c r="U68" s="578"/>
      <c r="V68" s="1"/>
    </row>
    <row r="69" spans="2:22" ht="18.600000000000001" customHeight="1">
      <c r="B69" s="35"/>
      <c r="C69" s="35"/>
      <c r="D69" s="35"/>
      <c r="E69" s="35"/>
      <c r="F69" s="35"/>
      <c r="G69" s="35"/>
      <c r="H69" s="35"/>
      <c r="I69" s="35"/>
      <c r="J69" s="35"/>
      <c r="K69" s="35"/>
      <c r="L69" s="35"/>
      <c r="M69" s="35"/>
      <c r="N69" s="35"/>
      <c r="O69" s="13"/>
      <c r="P69" s="72"/>
      <c r="Q69" s="72"/>
      <c r="R69" s="13"/>
      <c r="S69" s="72"/>
      <c r="T69" s="72"/>
      <c r="U69" s="60"/>
      <c r="V69" s="1"/>
    </row>
    <row r="70" spans="2:22" ht="24.6" customHeight="1">
      <c r="B70" s="449" t="s">
        <v>84</v>
      </c>
      <c r="C70" s="450"/>
      <c r="D70" s="450"/>
      <c r="E70" s="635" t="s">
        <v>201</v>
      </c>
      <c r="F70" s="445"/>
      <c r="G70" s="445"/>
      <c r="H70" s="445"/>
      <c r="I70" s="445"/>
      <c r="J70" s="445"/>
      <c r="K70" s="445"/>
      <c r="L70" s="445"/>
      <c r="M70" s="445"/>
      <c r="N70" s="445"/>
      <c r="O70" s="445"/>
      <c r="P70" s="445"/>
      <c r="Q70" s="445"/>
      <c r="R70" s="445"/>
      <c r="S70" s="445"/>
      <c r="T70" s="445"/>
      <c r="U70" s="446"/>
    </row>
    <row r="71" spans="2:22" ht="24.6" customHeight="1">
      <c r="B71" s="451"/>
      <c r="C71" s="452"/>
      <c r="D71" s="452"/>
      <c r="E71" s="455" t="s">
        <v>86</v>
      </c>
      <c r="F71" s="456"/>
      <c r="G71" s="456"/>
      <c r="H71" s="456"/>
      <c r="I71" s="456"/>
      <c r="J71" s="456"/>
      <c r="K71" s="456"/>
      <c r="L71" s="456"/>
      <c r="M71" s="456"/>
      <c r="N71" s="456"/>
      <c r="O71" s="456"/>
      <c r="P71" s="456"/>
      <c r="Q71" s="456"/>
      <c r="R71" s="456"/>
      <c r="S71" s="456"/>
      <c r="T71" s="456"/>
      <c r="U71" s="457"/>
    </row>
    <row r="72" spans="2:22" ht="24.6" customHeight="1">
      <c r="B72" s="451"/>
      <c r="C72" s="452"/>
      <c r="D72" s="452"/>
      <c r="E72" s="455"/>
      <c r="F72" s="456"/>
      <c r="G72" s="456"/>
      <c r="H72" s="456"/>
      <c r="I72" s="456"/>
      <c r="J72" s="456"/>
      <c r="K72" s="456"/>
      <c r="L72" s="456"/>
      <c r="M72" s="456"/>
      <c r="N72" s="456"/>
      <c r="O72" s="456"/>
      <c r="P72" s="456"/>
      <c r="Q72" s="456"/>
      <c r="R72" s="456"/>
      <c r="S72" s="456"/>
      <c r="T72" s="456"/>
      <c r="U72" s="457"/>
    </row>
    <row r="73" spans="2:22" ht="24.6" customHeight="1">
      <c r="B73" s="451"/>
      <c r="C73" s="452"/>
      <c r="D73" s="452"/>
      <c r="E73" s="455"/>
      <c r="F73" s="456"/>
      <c r="G73" s="456"/>
      <c r="H73" s="456"/>
      <c r="I73" s="456"/>
      <c r="J73" s="456"/>
      <c r="K73" s="456"/>
      <c r="L73" s="456"/>
      <c r="M73" s="456"/>
      <c r="N73" s="456"/>
      <c r="O73" s="456"/>
      <c r="P73" s="456"/>
      <c r="Q73" s="456"/>
      <c r="R73" s="456"/>
      <c r="S73" s="456"/>
      <c r="T73" s="456"/>
      <c r="U73" s="457"/>
    </row>
    <row r="74" spans="2:22" ht="24.6" customHeight="1">
      <c r="B74" s="453"/>
      <c r="C74" s="454"/>
      <c r="D74" s="454"/>
      <c r="E74" s="458"/>
      <c r="F74" s="459"/>
      <c r="G74" s="459"/>
      <c r="H74" s="459"/>
      <c r="I74" s="459"/>
      <c r="J74" s="459"/>
      <c r="K74" s="459"/>
      <c r="L74" s="459"/>
      <c r="M74" s="459"/>
      <c r="N74" s="459"/>
      <c r="O74" s="459"/>
      <c r="P74" s="459"/>
      <c r="Q74" s="459"/>
      <c r="R74" s="459"/>
      <c r="S74" s="459"/>
      <c r="T74" s="459"/>
      <c r="U74" s="460"/>
    </row>
    <row r="75" spans="2:22" ht="12.6" customHeight="1">
      <c r="B75" s="10"/>
      <c r="C75" s="10"/>
      <c r="D75" s="10"/>
      <c r="E75" s="71"/>
      <c r="F75" s="71"/>
      <c r="G75" s="71"/>
      <c r="H75" s="71"/>
      <c r="I75" s="71"/>
      <c r="J75" s="71"/>
      <c r="K75" s="71"/>
      <c r="L75" s="71"/>
      <c r="M75" s="71"/>
      <c r="N75" s="71"/>
      <c r="O75" s="71"/>
      <c r="P75" s="71"/>
      <c r="Q75" s="71"/>
      <c r="R75" s="71"/>
      <c r="S75" s="71"/>
      <c r="T75" s="71"/>
      <c r="U75" s="71"/>
    </row>
    <row r="76" spans="2:22" ht="25.95" customHeight="1">
      <c r="B76" s="10"/>
      <c r="C76" s="10"/>
      <c r="D76" s="10"/>
      <c r="E76" s="71"/>
      <c r="F76" s="71"/>
      <c r="G76" s="71"/>
      <c r="H76" s="71"/>
      <c r="I76" s="68" t="s">
        <v>87</v>
      </c>
      <c r="J76" s="71"/>
      <c r="K76" s="71"/>
      <c r="L76" s="71"/>
      <c r="M76" s="71"/>
      <c r="N76" s="71"/>
      <c r="O76" s="71"/>
      <c r="P76" s="71"/>
      <c r="Q76" s="71"/>
      <c r="R76" s="71"/>
      <c r="S76" s="71"/>
      <c r="T76" s="71"/>
      <c r="U76" s="71"/>
    </row>
    <row r="77" spans="2:22" ht="19.2">
      <c r="B77" s="16" t="s">
        <v>68</v>
      </c>
      <c r="C77" s="4" t="s">
        <v>165</v>
      </c>
      <c r="D77" s="1"/>
      <c r="E77" s="1"/>
      <c r="F77" s="1"/>
      <c r="G77" s="1"/>
      <c r="H77" s="1"/>
      <c r="I77" s="1"/>
      <c r="J77" s="1"/>
      <c r="K77" s="1"/>
      <c r="L77" s="1"/>
      <c r="M77" s="1"/>
      <c r="N77" s="1"/>
      <c r="O77" s="1"/>
      <c r="P77" s="1"/>
      <c r="Q77" s="1"/>
      <c r="R77" s="1"/>
      <c r="S77" s="1"/>
      <c r="T77" s="1"/>
      <c r="U77" s="1"/>
      <c r="V77" s="1"/>
    </row>
    <row r="78" spans="2:22" ht="6.6" customHeight="1">
      <c r="B78" s="1"/>
      <c r="C78" s="1"/>
      <c r="D78" s="1"/>
      <c r="E78" s="1"/>
      <c r="F78" s="1"/>
      <c r="G78" s="1"/>
      <c r="H78" s="1"/>
      <c r="I78" s="1"/>
      <c r="J78" s="1"/>
      <c r="K78" s="1"/>
      <c r="L78" s="1"/>
      <c r="M78" s="1"/>
      <c r="N78" s="1"/>
      <c r="O78" s="1"/>
      <c r="P78" s="1"/>
      <c r="Q78" s="1"/>
      <c r="R78" s="1"/>
      <c r="S78" s="1"/>
      <c r="T78" s="1"/>
      <c r="U78" s="1"/>
      <c r="V78" s="1"/>
    </row>
    <row r="79" spans="2:22" ht="18.600000000000001" customHeight="1">
      <c r="B79" s="36" t="s">
        <v>90</v>
      </c>
      <c r="D79" s="1"/>
      <c r="E79" s="1"/>
      <c r="F79" s="1"/>
      <c r="G79" s="1"/>
      <c r="H79" s="1"/>
      <c r="I79" s="1"/>
      <c r="J79" s="1"/>
      <c r="K79" s="1"/>
      <c r="L79" s="1"/>
      <c r="M79" s="1"/>
      <c r="N79" s="1"/>
      <c r="O79" s="1"/>
      <c r="P79" s="1"/>
      <c r="Q79" s="1"/>
      <c r="R79" s="1"/>
      <c r="S79" s="1"/>
      <c r="T79" s="1"/>
      <c r="U79" s="1"/>
      <c r="V79" s="1"/>
    </row>
    <row r="80" spans="2:22" ht="13.8" customHeight="1">
      <c r="B80" s="344" t="s">
        <v>91</v>
      </c>
      <c r="C80" s="345"/>
      <c r="D80" s="345"/>
      <c r="E80" s="345"/>
      <c r="F80" s="313" t="s">
        <v>166</v>
      </c>
      <c r="G80" s="314"/>
      <c r="H80" s="314"/>
      <c r="I80" s="314"/>
      <c r="J80" s="352"/>
      <c r="K80" s="329" t="s">
        <v>93</v>
      </c>
      <c r="L80" s="329"/>
      <c r="M80" s="329"/>
      <c r="N80" s="329"/>
      <c r="O80" s="329"/>
      <c r="P80" s="329"/>
      <c r="Q80" s="329"/>
      <c r="R80" s="329"/>
      <c r="S80" s="329"/>
      <c r="T80" s="329"/>
      <c r="U80" s="366"/>
      <c r="V80" s="1"/>
    </row>
    <row r="81" spans="2:22" ht="13.8" customHeight="1">
      <c r="B81" s="346"/>
      <c r="C81" s="347"/>
      <c r="D81" s="347"/>
      <c r="E81" s="347"/>
      <c r="F81" s="257"/>
      <c r="G81" s="258"/>
      <c r="H81" s="258"/>
      <c r="I81" s="258"/>
      <c r="J81" s="342"/>
      <c r="K81" s="329"/>
      <c r="L81" s="329"/>
      <c r="M81" s="329"/>
      <c r="N81" s="329"/>
      <c r="O81" s="329"/>
      <c r="P81" s="329"/>
      <c r="Q81" s="329"/>
      <c r="R81" s="329"/>
      <c r="S81" s="329"/>
      <c r="T81" s="329"/>
      <c r="U81" s="366"/>
      <c r="V81" s="1"/>
    </row>
    <row r="82" spans="2:22" ht="40.049999999999997" customHeight="1">
      <c r="B82" s="267" t="s">
        <v>94</v>
      </c>
      <c r="C82" s="328" t="s">
        <v>95</v>
      </c>
      <c r="D82" s="329"/>
      <c r="E82" s="329"/>
      <c r="F82" s="434">
        <v>50000</v>
      </c>
      <c r="G82" s="435"/>
      <c r="H82" s="435"/>
      <c r="I82" s="435"/>
      <c r="J82" s="51" t="s">
        <v>19</v>
      </c>
      <c r="K82" s="355"/>
      <c r="L82" s="355"/>
      <c r="M82" s="355"/>
      <c r="N82" s="355"/>
      <c r="O82" s="355"/>
      <c r="P82" s="355"/>
      <c r="Q82" s="355"/>
      <c r="R82" s="355"/>
      <c r="S82" s="355"/>
      <c r="T82" s="355"/>
      <c r="U82" s="356"/>
      <c r="V82" s="1"/>
    </row>
    <row r="83" spans="2:22" ht="40.049999999999997" customHeight="1">
      <c r="B83" s="267"/>
      <c r="C83" s="328" t="s">
        <v>96</v>
      </c>
      <c r="D83" s="329"/>
      <c r="E83" s="329"/>
      <c r="F83" s="447"/>
      <c r="G83" s="448"/>
      <c r="H83" s="448"/>
      <c r="I83" s="448"/>
      <c r="J83" s="51" t="s">
        <v>19</v>
      </c>
      <c r="K83" s="355"/>
      <c r="L83" s="355"/>
      <c r="M83" s="355"/>
      <c r="N83" s="355"/>
      <c r="O83" s="355"/>
      <c r="P83" s="355"/>
      <c r="Q83" s="355"/>
      <c r="R83" s="355"/>
      <c r="S83" s="355"/>
      <c r="T83" s="355"/>
      <c r="U83" s="356"/>
      <c r="V83" s="1"/>
    </row>
    <row r="84" spans="2:22" ht="40.049999999999997" customHeight="1">
      <c r="B84" s="267"/>
      <c r="C84" s="328" t="s">
        <v>97</v>
      </c>
      <c r="D84" s="329"/>
      <c r="E84" s="329"/>
      <c r="F84" s="417">
        <v>10000</v>
      </c>
      <c r="G84" s="418"/>
      <c r="H84" s="418"/>
      <c r="I84" s="418"/>
      <c r="J84" s="51" t="s">
        <v>19</v>
      </c>
      <c r="K84" s="355"/>
      <c r="L84" s="355"/>
      <c r="M84" s="355"/>
      <c r="N84" s="355"/>
      <c r="O84" s="355"/>
      <c r="P84" s="355"/>
      <c r="Q84" s="355"/>
      <c r="R84" s="355"/>
      <c r="S84" s="355"/>
      <c r="T84" s="355"/>
      <c r="U84" s="356"/>
      <c r="V84" s="1"/>
    </row>
    <row r="85" spans="2:22" ht="40.049999999999997" customHeight="1">
      <c r="B85" s="328" t="s">
        <v>98</v>
      </c>
      <c r="C85" s="329"/>
      <c r="D85" s="329"/>
      <c r="E85" s="329"/>
      <c r="F85" s="417">
        <v>5000</v>
      </c>
      <c r="G85" s="418"/>
      <c r="H85" s="418"/>
      <c r="I85" s="418"/>
      <c r="J85" s="51" t="s">
        <v>19</v>
      </c>
      <c r="K85" s="355"/>
      <c r="L85" s="355"/>
      <c r="M85" s="355"/>
      <c r="N85" s="355"/>
      <c r="O85" s="355"/>
      <c r="P85" s="355"/>
      <c r="Q85" s="355"/>
      <c r="R85" s="355"/>
      <c r="S85" s="355"/>
      <c r="T85" s="355"/>
      <c r="U85" s="356"/>
      <c r="V85" s="1"/>
    </row>
    <row r="86" spans="2:22" ht="40.049999999999997" customHeight="1">
      <c r="B86" s="328" t="s">
        <v>99</v>
      </c>
      <c r="C86" s="329"/>
      <c r="D86" s="329"/>
      <c r="E86" s="329"/>
      <c r="F86" s="417">
        <v>40000</v>
      </c>
      <c r="G86" s="418"/>
      <c r="H86" s="418"/>
      <c r="I86" s="418"/>
      <c r="J86" s="51" t="s">
        <v>19</v>
      </c>
      <c r="K86" s="355"/>
      <c r="L86" s="355"/>
      <c r="M86" s="355"/>
      <c r="N86" s="355"/>
      <c r="O86" s="355"/>
      <c r="P86" s="355"/>
      <c r="Q86" s="355"/>
      <c r="R86" s="355"/>
      <c r="S86" s="355"/>
      <c r="T86" s="355"/>
      <c r="U86" s="356"/>
      <c r="V86" s="1"/>
    </row>
    <row r="87" spans="2:22" ht="40.049999999999997" customHeight="1">
      <c r="B87" s="328" t="s">
        <v>100</v>
      </c>
      <c r="C87" s="329"/>
      <c r="D87" s="329"/>
      <c r="E87" s="329"/>
      <c r="F87" s="432"/>
      <c r="G87" s="433"/>
      <c r="H87" s="433"/>
      <c r="I87" s="433"/>
      <c r="J87" s="51" t="s">
        <v>19</v>
      </c>
      <c r="K87" s="355"/>
      <c r="L87" s="355"/>
      <c r="M87" s="355"/>
      <c r="N87" s="355"/>
      <c r="O87" s="355"/>
      <c r="P87" s="355"/>
      <c r="Q87" s="355"/>
      <c r="R87" s="355"/>
      <c r="S87" s="355"/>
      <c r="T87" s="355"/>
      <c r="U87" s="356"/>
      <c r="V87" s="1"/>
    </row>
    <row r="88" spans="2:22" ht="40.049999999999997" customHeight="1">
      <c r="B88" s="328" t="s">
        <v>101</v>
      </c>
      <c r="C88" s="329"/>
      <c r="D88" s="329"/>
      <c r="E88" s="329"/>
      <c r="F88" s="432"/>
      <c r="G88" s="433"/>
      <c r="H88" s="433"/>
      <c r="I88" s="433"/>
      <c r="J88" s="51" t="s">
        <v>19</v>
      </c>
      <c r="K88" s="355"/>
      <c r="L88" s="355"/>
      <c r="M88" s="355"/>
      <c r="N88" s="355"/>
      <c r="O88" s="355"/>
      <c r="P88" s="355"/>
      <c r="Q88" s="355"/>
      <c r="R88" s="355"/>
      <c r="S88" s="355"/>
      <c r="T88" s="355"/>
      <c r="U88" s="356"/>
      <c r="V88" s="1"/>
    </row>
    <row r="89" spans="2:22" ht="40.049999999999997" customHeight="1">
      <c r="B89" s="257" t="s">
        <v>102</v>
      </c>
      <c r="C89" s="258"/>
      <c r="D89" s="258"/>
      <c r="E89" s="258"/>
      <c r="F89" s="434">
        <f>SUM(F82:I88)</f>
        <v>105000</v>
      </c>
      <c r="G89" s="435"/>
      <c r="H89" s="435"/>
      <c r="I89" s="435"/>
      <c r="J89" s="50" t="s">
        <v>19</v>
      </c>
      <c r="K89" s="358"/>
      <c r="L89" s="359"/>
      <c r="M89" s="359"/>
      <c r="N89" s="359"/>
      <c r="O89" s="359"/>
      <c r="P89" s="359"/>
      <c r="Q89" s="359"/>
      <c r="R89" s="359"/>
      <c r="S89" s="359"/>
      <c r="T89" s="359"/>
      <c r="U89" s="360"/>
      <c r="V89" s="1"/>
    </row>
    <row r="90" spans="2:22" ht="4.95" customHeight="1">
      <c r="B90" s="39"/>
      <c r="C90" s="39"/>
      <c r="D90" s="39"/>
      <c r="E90" s="39"/>
      <c r="F90" s="40"/>
      <c r="G90" s="41"/>
      <c r="H90" s="41"/>
      <c r="I90" s="41"/>
      <c r="J90" s="39"/>
      <c r="K90" s="53"/>
      <c r="L90" s="53"/>
      <c r="M90" s="53"/>
      <c r="N90" s="53"/>
      <c r="O90" s="53"/>
      <c r="P90" s="53"/>
      <c r="Q90" s="53"/>
      <c r="R90" s="53"/>
      <c r="S90" s="53"/>
      <c r="T90" s="1"/>
      <c r="U90" s="1"/>
      <c r="V90" s="1"/>
    </row>
    <row r="91" spans="2:22" ht="19.2">
      <c r="B91" s="36" t="s">
        <v>103</v>
      </c>
      <c r="C91" s="36"/>
      <c r="D91" s="39"/>
      <c r="E91" s="39"/>
      <c r="F91" s="40"/>
      <c r="G91" s="41"/>
      <c r="H91" s="41"/>
      <c r="I91" s="41"/>
      <c r="J91" s="39"/>
      <c r="K91" s="53"/>
      <c r="L91" s="53"/>
      <c r="M91" s="53"/>
      <c r="N91" s="53"/>
      <c r="O91" s="53"/>
      <c r="P91" s="53"/>
      <c r="Q91" s="53"/>
      <c r="R91" s="53"/>
      <c r="S91" s="53"/>
      <c r="T91" s="1"/>
      <c r="U91" s="1"/>
      <c r="V91" s="1"/>
    </row>
    <row r="92" spans="2:22" ht="13.8" customHeight="1">
      <c r="B92" s="344" t="s">
        <v>91</v>
      </c>
      <c r="C92" s="345"/>
      <c r="D92" s="348" t="s">
        <v>166</v>
      </c>
      <c r="E92" s="349"/>
      <c r="F92" s="349"/>
      <c r="G92" s="42"/>
      <c r="H92" s="42"/>
      <c r="I92" s="42"/>
      <c r="J92" s="42"/>
      <c r="K92" s="42"/>
      <c r="L92" s="42"/>
      <c r="M92" s="42"/>
      <c r="N92" s="42"/>
      <c r="O92" s="54"/>
      <c r="P92" s="314" t="s">
        <v>93</v>
      </c>
      <c r="Q92" s="314"/>
      <c r="R92" s="314"/>
      <c r="S92" s="314"/>
      <c r="T92" s="314"/>
      <c r="U92" s="352"/>
      <c r="V92" s="1"/>
    </row>
    <row r="93" spans="2:22" ht="34.200000000000003" customHeight="1">
      <c r="B93" s="346"/>
      <c r="C93" s="347"/>
      <c r="D93" s="350"/>
      <c r="E93" s="347"/>
      <c r="F93" s="351"/>
      <c r="G93" s="258" t="s">
        <v>167</v>
      </c>
      <c r="H93" s="258"/>
      <c r="I93" s="258"/>
      <c r="J93" s="342"/>
      <c r="K93" s="257" t="s">
        <v>168</v>
      </c>
      <c r="L93" s="258"/>
      <c r="M93" s="258"/>
      <c r="N93" s="258"/>
      <c r="O93" s="342"/>
      <c r="P93" s="257"/>
      <c r="Q93" s="258"/>
      <c r="R93" s="258"/>
      <c r="S93" s="258"/>
      <c r="T93" s="258"/>
      <c r="U93" s="342"/>
      <c r="V93" s="1"/>
    </row>
    <row r="94" spans="2:22" ht="33" customHeight="1">
      <c r="B94" s="328" t="s">
        <v>106</v>
      </c>
      <c r="C94" s="329"/>
      <c r="D94" s="633">
        <f>SUM(G94,K94)</f>
        <v>8700</v>
      </c>
      <c r="E94" s="418"/>
      <c r="F94" s="43" t="s">
        <v>19</v>
      </c>
      <c r="G94" s="422">
        <v>8700</v>
      </c>
      <c r="H94" s="422"/>
      <c r="I94" s="422"/>
      <c r="J94" s="51" t="s">
        <v>19</v>
      </c>
      <c r="K94" s="333"/>
      <c r="L94" s="332"/>
      <c r="M94" s="332"/>
      <c r="N94" s="332"/>
      <c r="O94" s="51" t="s">
        <v>19</v>
      </c>
      <c r="P94" s="424" t="s">
        <v>107</v>
      </c>
      <c r="Q94" s="425"/>
      <c r="R94" s="425"/>
      <c r="S94" s="425"/>
      <c r="T94" s="425"/>
      <c r="U94" s="426"/>
      <c r="V94" s="1"/>
    </row>
    <row r="95" spans="2:22" ht="33" customHeight="1">
      <c r="B95" s="328" t="s">
        <v>108</v>
      </c>
      <c r="C95" s="329"/>
      <c r="D95" s="633">
        <f t="shared" ref="D95:D102" si="0">SUM(G95,K95)</f>
        <v>18000</v>
      </c>
      <c r="E95" s="418"/>
      <c r="F95" s="43" t="s">
        <v>19</v>
      </c>
      <c r="G95" s="422">
        <v>18000</v>
      </c>
      <c r="H95" s="422"/>
      <c r="I95" s="422"/>
      <c r="J95" s="51" t="s">
        <v>19</v>
      </c>
      <c r="K95" s="333"/>
      <c r="L95" s="332"/>
      <c r="M95" s="332"/>
      <c r="N95" s="332"/>
      <c r="O95" s="51" t="s">
        <v>19</v>
      </c>
      <c r="P95" s="424" t="s">
        <v>109</v>
      </c>
      <c r="Q95" s="425"/>
      <c r="R95" s="425"/>
      <c r="S95" s="425"/>
      <c r="T95" s="425"/>
      <c r="U95" s="426"/>
      <c r="V95" s="1"/>
    </row>
    <row r="96" spans="2:22" ht="33" customHeight="1">
      <c r="B96" s="328" t="s">
        <v>110</v>
      </c>
      <c r="C96" s="329"/>
      <c r="D96" s="633">
        <f t="shared" si="0"/>
        <v>13300</v>
      </c>
      <c r="E96" s="418"/>
      <c r="F96" s="43" t="s">
        <v>19</v>
      </c>
      <c r="G96" s="422">
        <v>13300</v>
      </c>
      <c r="H96" s="422"/>
      <c r="I96" s="422"/>
      <c r="J96" s="51" t="s">
        <v>19</v>
      </c>
      <c r="K96" s="333"/>
      <c r="L96" s="332"/>
      <c r="M96" s="332"/>
      <c r="N96" s="332"/>
      <c r="O96" s="51" t="s">
        <v>19</v>
      </c>
      <c r="P96" s="427" t="s">
        <v>111</v>
      </c>
      <c r="Q96" s="428"/>
      <c r="R96" s="428"/>
      <c r="S96" s="428"/>
      <c r="T96" s="428"/>
      <c r="U96" s="429"/>
      <c r="V96" s="1"/>
    </row>
    <row r="97" spans="2:22" ht="33" customHeight="1">
      <c r="B97" s="328" t="s">
        <v>112</v>
      </c>
      <c r="C97" s="329"/>
      <c r="D97" s="633">
        <f t="shared" si="0"/>
        <v>18000</v>
      </c>
      <c r="E97" s="418"/>
      <c r="F97" s="43" t="s">
        <v>19</v>
      </c>
      <c r="G97" s="422">
        <v>18000</v>
      </c>
      <c r="H97" s="422"/>
      <c r="I97" s="422"/>
      <c r="J97" s="51" t="s">
        <v>19</v>
      </c>
      <c r="K97" s="333"/>
      <c r="L97" s="332"/>
      <c r="M97" s="332"/>
      <c r="N97" s="332"/>
      <c r="O97" s="51" t="s">
        <v>19</v>
      </c>
      <c r="P97" s="424" t="s">
        <v>113</v>
      </c>
      <c r="Q97" s="425"/>
      <c r="R97" s="425"/>
      <c r="S97" s="425"/>
      <c r="T97" s="425"/>
      <c r="U97" s="426"/>
      <c r="V97" s="1"/>
    </row>
    <row r="98" spans="2:22" ht="33" customHeight="1">
      <c r="B98" s="328" t="s">
        <v>114</v>
      </c>
      <c r="C98" s="329"/>
      <c r="D98" s="633">
        <f t="shared" si="0"/>
        <v>3000</v>
      </c>
      <c r="E98" s="418"/>
      <c r="F98" s="43" t="s">
        <v>19</v>
      </c>
      <c r="G98" s="422">
        <v>3000</v>
      </c>
      <c r="H98" s="422"/>
      <c r="I98" s="422"/>
      <c r="J98" s="51" t="s">
        <v>19</v>
      </c>
      <c r="K98" s="333"/>
      <c r="L98" s="332"/>
      <c r="M98" s="332"/>
      <c r="N98" s="332"/>
      <c r="O98" s="51" t="s">
        <v>19</v>
      </c>
      <c r="P98" s="424" t="s">
        <v>115</v>
      </c>
      <c r="Q98" s="425"/>
      <c r="R98" s="425"/>
      <c r="S98" s="425"/>
      <c r="T98" s="425"/>
      <c r="U98" s="426"/>
      <c r="V98" s="1"/>
    </row>
    <row r="99" spans="2:22" ht="33" customHeight="1">
      <c r="B99" s="328" t="s">
        <v>116</v>
      </c>
      <c r="C99" s="329"/>
      <c r="D99" s="633">
        <f t="shared" si="0"/>
        <v>3000</v>
      </c>
      <c r="E99" s="418"/>
      <c r="F99" s="43" t="s">
        <v>19</v>
      </c>
      <c r="G99" s="422">
        <v>3000</v>
      </c>
      <c r="H99" s="422"/>
      <c r="I99" s="422"/>
      <c r="J99" s="51" t="s">
        <v>19</v>
      </c>
      <c r="K99" s="333"/>
      <c r="L99" s="332"/>
      <c r="M99" s="332"/>
      <c r="N99" s="332"/>
      <c r="O99" s="51" t="s">
        <v>19</v>
      </c>
      <c r="P99" s="424" t="s">
        <v>117</v>
      </c>
      <c r="Q99" s="425"/>
      <c r="R99" s="425"/>
      <c r="S99" s="425"/>
      <c r="T99" s="425"/>
      <c r="U99" s="426"/>
      <c r="V99" s="1"/>
    </row>
    <row r="100" spans="2:22" ht="33" customHeight="1">
      <c r="B100" s="328" t="s">
        <v>118</v>
      </c>
      <c r="C100" s="329"/>
      <c r="D100" s="633">
        <f t="shared" si="0"/>
        <v>40000</v>
      </c>
      <c r="E100" s="418"/>
      <c r="F100" s="43" t="s">
        <v>19</v>
      </c>
      <c r="G100" s="332"/>
      <c r="H100" s="332"/>
      <c r="I100" s="332"/>
      <c r="J100" s="51" t="s">
        <v>19</v>
      </c>
      <c r="K100" s="421">
        <v>40000</v>
      </c>
      <c r="L100" s="422"/>
      <c r="M100" s="422"/>
      <c r="N100" s="422"/>
      <c r="O100" s="51" t="s">
        <v>19</v>
      </c>
      <c r="P100" s="424" t="s">
        <v>119</v>
      </c>
      <c r="Q100" s="425"/>
      <c r="R100" s="425"/>
      <c r="S100" s="425"/>
      <c r="T100" s="425"/>
      <c r="U100" s="426"/>
      <c r="V100" s="1"/>
    </row>
    <row r="101" spans="2:22" ht="33" customHeight="1">
      <c r="B101" s="328"/>
      <c r="C101" s="329"/>
      <c r="D101" s="634">
        <f t="shared" si="0"/>
        <v>0</v>
      </c>
      <c r="E101" s="362"/>
      <c r="F101" s="43" t="s">
        <v>19</v>
      </c>
      <c r="G101" s="332"/>
      <c r="H101" s="332"/>
      <c r="I101" s="332"/>
      <c r="J101" s="51" t="s">
        <v>19</v>
      </c>
      <c r="K101" s="333"/>
      <c r="L101" s="332"/>
      <c r="M101" s="332"/>
      <c r="N101" s="332"/>
      <c r="O101" s="51" t="s">
        <v>19</v>
      </c>
      <c r="P101" s="334"/>
      <c r="Q101" s="335"/>
      <c r="R101" s="335"/>
      <c r="S101" s="335"/>
      <c r="T101" s="335"/>
      <c r="U101" s="336"/>
      <c r="V101" s="1"/>
    </row>
    <row r="102" spans="2:22" ht="33" customHeight="1">
      <c r="B102" s="313" t="s">
        <v>169</v>
      </c>
      <c r="C102" s="314"/>
      <c r="D102" s="623">
        <f t="shared" si="0"/>
        <v>104000</v>
      </c>
      <c r="E102" s="624"/>
      <c r="F102" s="44" t="s">
        <v>19</v>
      </c>
      <c r="G102" s="625">
        <f>SUM(G94:I101)</f>
        <v>64000</v>
      </c>
      <c r="H102" s="625"/>
      <c r="I102" s="625"/>
      <c r="J102" s="37" t="s">
        <v>19</v>
      </c>
      <c r="K102" s="626">
        <f>SUM(K94:N101)</f>
        <v>40000</v>
      </c>
      <c r="L102" s="627"/>
      <c r="M102" s="627"/>
      <c r="N102" s="627"/>
      <c r="O102" s="49" t="s">
        <v>19</v>
      </c>
      <c r="P102" s="319"/>
      <c r="Q102" s="320"/>
      <c r="R102" s="320"/>
      <c r="S102" s="320"/>
      <c r="T102" s="320"/>
      <c r="U102" s="321"/>
      <c r="V102" s="1"/>
    </row>
    <row r="103" spans="2:22" ht="28.05" customHeight="1">
      <c r="B103" s="608" t="s">
        <v>170</v>
      </c>
      <c r="C103" s="609"/>
      <c r="D103" s="242" t="s">
        <v>171</v>
      </c>
      <c r="E103" s="243"/>
      <c r="F103" s="244"/>
      <c r="G103" s="322" t="s">
        <v>172</v>
      </c>
      <c r="H103" s="322"/>
      <c r="I103" s="322"/>
      <c r="J103" s="323"/>
      <c r="K103" s="628" t="s">
        <v>173</v>
      </c>
      <c r="L103" s="629"/>
      <c r="M103" s="629"/>
      <c r="N103" s="55">
        <f>COUNT(B41:C66)</f>
        <v>12</v>
      </c>
      <c r="O103" s="56" t="s">
        <v>174</v>
      </c>
      <c r="P103" s="630" t="s">
        <v>175</v>
      </c>
      <c r="Q103" s="631"/>
      <c r="R103" s="631"/>
      <c r="S103" s="631"/>
      <c r="T103" s="631"/>
      <c r="U103" s="632"/>
      <c r="V103" s="1"/>
    </row>
    <row r="104" spans="2:22" ht="25.95" customHeight="1">
      <c r="B104" s="610"/>
      <c r="C104" s="611"/>
      <c r="D104" s="233"/>
      <c r="E104" s="234"/>
      <c r="F104" s="235"/>
      <c r="G104" s="45" t="s">
        <v>176</v>
      </c>
      <c r="H104" s="310">
        <v>50000</v>
      </c>
      <c r="I104" s="311"/>
      <c r="J104" s="57" t="s">
        <v>19</v>
      </c>
      <c r="K104" s="58" t="s">
        <v>177</v>
      </c>
      <c r="L104" s="621">
        <v>50000</v>
      </c>
      <c r="M104" s="622"/>
      <c r="N104" s="622"/>
      <c r="O104" s="59" t="s">
        <v>19</v>
      </c>
      <c r="P104" s="73" t="s">
        <v>178</v>
      </c>
      <c r="Q104" s="621">
        <v>0</v>
      </c>
      <c r="R104" s="622"/>
      <c r="S104" s="622"/>
      <c r="T104" s="622"/>
      <c r="U104" s="62" t="s">
        <v>19</v>
      </c>
      <c r="V104" s="1"/>
    </row>
    <row r="105" spans="2:22" ht="33" customHeight="1">
      <c r="B105" s="610"/>
      <c r="C105" s="611"/>
      <c r="D105" s="230" t="s">
        <v>179</v>
      </c>
      <c r="E105" s="231"/>
      <c r="F105" s="232"/>
      <c r="G105" s="304" t="s">
        <v>180</v>
      </c>
      <c r="H105" s="304"/>
      <c r="I105" s="304"/>
      <c r="J105" s="305"/>
      <c r="K105" s="616" t="s">
        <v>181</v>
      </c>
      <c r="L105" s="617"/>
      <c r="M105" s="617"/>
      <c r="N105" s="617"/>
      <c r="O105" s="617"/>
      <c r="P105" s="618" t="s">
        <v>182</v>
      </c>
      <c r="Q105" s="619"/>
      <c r="R105" s="619"/>
      <c r="S105" s="619"/>
      <c r="T105" s="619"/>
      <c r="U105" s="620"/>
      <c r="V105" s="1"/>
    </row>
    <row r="106" spans="2:22" ht="25.95" customHeight="1">
      <c r="B106" s="610"/>
      <c r="C106" s="611"/>
      <c r="D106" s="233"/>
      <c r="E106" s="234"/>
      <c r="F106" s="235"/>
      <c r="G106" s="45" t="s">
        <v>183</v>
      </c>
      <c r="H106" s="310">
        <v>10000</v>
      </c>
      <c r="I106" s="311"/>
      <c r="J106" s="57" t="s">
        <v>19</v>
      </c>
      <c r="K106" s="58" t="s">
        <v>184</v>
      </c>
      <c r="L106" s="621">
        <v>9000</v>
      </c>
      <c r="M106" s="622"/>
      <c r="N106" s="622"/>
      <c r="O106" s="59" t="s">
        <v>19</v>
      </c>
      <c r="P106" s="73" t="s">
        <v>185</v>
      </c>
      <c r="Q106" s="621">
        <v>1000</v>
      </c>
      <c r="R106" s="622"/>
      <c r="S106" s="622"/>
      <c r="T106" s="622"/>
      <c r="U106" s="62" t="s">
        <v>19</v>
      </c>
      <c r="V106" s="1"/>
    </row>
    <row r="107" spans="2:22" ht="27" customHeight="1">
      <c r="B107" s="610"/>
      <c r="C107" s="611"/>
      <c r="D107" s="230" t="s">
        <v>186</v>
      </c>
      <c r="E107" s="231"/>
      <c r="F107" s="232"/>
      <c r="G107" s="304" t="s">
        <v>187</v>
      </c>
      <c r="H107" s="304"/>
      <c r="I107" s="304"/>
      <c r="J107" s="304"/>
      <c r="K107" s="616" t="s">
        <v>188</v>
      </c>
      <c r="L107" s="617"/>
      <c r="M107" s="617"/>
      <c r="N107" s="617"/>
      <c r="O107" s="617"/>
      <c r="P107" s="618" t="s">
        <v>189</v>
      </c>
      <c r="Q107" s="619"/>
      <c r="R107" s="619"/>
      <c r="S107" s="619"/>
      <c r="T107" s="619"/>
      <c r="U107" s="620"/>
      <c r="V107" s="1"/>
    </row>
    <row r="108" spans="2:22" ht="27" customHeight="1">
      <c r="B108" s="610"/>
      <c r="C108" s="611"/>
      <c r="D108" s="230"/>
      <c r="E108" s="231"/>
      <c r="F108" s="232"/>
      <c r="G108" s="270" t="s">
        <v>190</v>
      </c>
      <c r="H108" s="271">
        <v>59000</v>
      </c>
      <c r="I108" s="271"/>
      <c r="J108" s="271" t="s">
        <v>19</v>
      </c>
      <c r="K108" s="586" t="s">
        <v>191</v>
      </c>
      <c r="L108" s="589">
        <v>64000</v>
      </c>
      <c r="M108" s="589"/>
      <c r="N108" s="589"/>
      <c r="O108" s="589" t="s">
        <v>19</v>
      </c>
      <c r="P108" s="74" t="s">
        <v>192</v>
      </c>
      <c r="Q108" s="592">
        <v>0</v>
      </c>
      <c r="R108" s="589"/>
      <c r="S108" s="589"/>
      <c r="T108" s="589"/>
      <c r="U108" s="63" t="s">
        <v>19</v>
      </c>
      <c r="V108" s="1"/>
    </row>
    <row r="109" spans="2:22" ht="27" customHeight="1">
      <c r="B109" s="610"/>
      <c r="C109" s="611"/>
      <c r="D109" s="230"/>
      <c r="E109" s="231"/>
      <c r="F109" s="232"/>
      <c r="G109" s="231"/>
      <c r="H109" s="272"/>
      <c r="I109" s="272"/>
      <c r="J109" s="272"/>
      <c r="K109" s="587"/>
      <c r="L109" s="590"/>
      <c r="M109" s="590"/>
      <c r="N109" s="590"/>
      <c r="O109" s="590"/>
      <c r="P109" s="593" t="s">
        <v>193</v>
      </c>
      <c r="Q109" s="594"/>
      <c r="R109" s="594"/>
      <c r="S109" s="594"/>
      <c r="T109" s="594"/>
      <c r="U109" s="595"/>
      <c r="V109" s="1"/>
    </row>
    <row r="110" spans="2:22" ht="27" customHeight="1">
      <c r="B110" s="610"/>
      <c r="C110" s="611"/>
      <c r="D110" s="233"/>
      <c r="E110" s="234"/>
      <c r="F110" s="235"/>
      <c r="G110" s="234"/>
      <c r="H110" s="273"/>
      <c r="I110" s="273"/>
      <c r="J110" s="273"/>
      <c r="K110" s="588"/>
      <c r="L110" s="591"/>
      <c r="M110" s="591"/>
      <c r="N110" s="591"/>
      <c r="O110" s="591"/>
      <c r="P110" s="75" t="s">
        <v>194</v>
      </c>
      <c r="Q110" s="591">
        <v>0</v>
      </c>
      <c r="R110" s="591"/>
      <c r="S110" s="591"/>
      <c r="T110" s="591"/>
      <c r="U110" s="64" t="s">
        <v>19</v>
      </c>
      <c r="V110" s="1"/>
    </row>
    <row r="111" spans="2:22" ht="28.95" customHeight="1">
      <c r="B111" s="610"/>
      <c r="C111" s="611"/>
      <c r="D111" s="596" t="s">
        <v>195</v>
      </c>
      <c r="E111" s="597"/>
      <c r="F111" s="598"/>
      <c r="G111" s="614" t="s">
        <v>196</v>
      </c>
      <c r="H111" s="614"/>
      <c r="I111" s="614"/>
      <c r="J111" s="614"/>
      <c r="K111" s="614"/>
      <c r="L111" s="614"/>
      <c r="M111" s="614"/>
      <c r="N111" s="614"/>
      <c r="O111" s="614"/>
      <c r="P111" s="599" t="s">
        <v>197</v>
      </c>
      <c r="Q111" s="600"/>
      <c r="R111" s="600"/>
      <c r="S111" s="600"/>
      <c r="T111" s="600"/>
      <c r="U111" s="601"/>
      <c r="V111" s="1"/>
    </row>
    <row r="112" spans="2:22" ht="28.95" customHeight="1">
      <c r="B112" s="612"/>
      <c r="C112" s="613"/>
      <c r="D112" s="287">
        <f>P112</f>
        <v>1000</v>
      </c>
      <c r="E112" s="288"/>
      <c r="F112" s="46" t="s">
        <v>19</v>
      </c>
      <c r="G112" s="615"/>
      <c r="H112" s="615"/>
      <c r="I112" s="615"/>
      <c r="J112" s="615"/>
      <c r="K112" s="615"/>
      <c r="L112" s="615"/>
      <c r="M112" s="615"/>
      <c r="N112" s="615"/>
      <c r="O112" s="615"/>
      <c r="P112" s="602">
        <v>1000</v>
      </c>
      <c r="Q112" s="603"/>
      <c r="R112" s="603"/>
      <c r="S112" s="603"/>
      <c r="T112" s="603"/>
      <c r="U112" s="65" t="s">
        <v>19</v>
      </c>
      <c r="V112" s="1"/>
    </row>
    <row r="113" spans="2:22" ht="33" customHeight="1">
      <c r="B113" s="291" t="s">
        <v>198</v>
      </c>
      <c r="C113" s="292"/>
      <c r="D113" s="604">
        <f>D114-D112-D102</f>
        <v>0</v>
      </c>
      <c r="E113" s="605"/>
      <c r="F113" s="47" t="s">
        <v>19</v>
      </c>
      <c r="G113" s="606"/>
      <c r="H113" s="606"/>
      <c r="I113" s="606"/>
      <c r="J113" s="607"/>
      <c r="K113" s="297"/>
      <c r="L113" s="295"/>
      <c r="M113" s="295"/>
      <c r="N113" s="295"/>
      <c r="O113" s="296"/>
      <c r="P113" s="298"/>
      <c r="Q113" s="299"/>
      <c r="R113" s="299"/>
      <c r="S113" s="299"/>
      <c r="T113" s="299"/>
      <c r="U113" s="300"/>
      <c r="V113" s="1"/>
    </row>
    <row r="114" spans="2:22" ht="45" customHeight="1">
      <c r="B114" s="257" t="s">
        <v>102</v>
      </c>
      <c r="C114" s="258"/>
      <c r="D114" s="579">
        <f>F89</f>
        <v>105000</v>
      </c>
      <c r="E114" s="580"/>
      <c r="F114" s="48" t="s">
        <v>19</v>
      </c>
      <c r="G114" s="581"/>
      <c r="H114" s="581"/>
      <c r="I114" s="581"/>
      <c r="J114" s="582"/>
      <c r="K114" s="583"/>
      <c r="L114" s="584"/>
      <c r="M114" s="584"/>
      <c r="N114" s="584"/>
      <c r="O114" s="585"/>
      <c r="P114" s="264"/>
      <c r="Q114" s="265"/>
      <c r="R114" s="265"/>
      <c r="S114" s="265"/>
      <c r="T114" s="265"/>
      <c r="U114" s="266"/>
      <c r="V114" s="1"/>
    </row>
    <row r="115" spans="2:22">
      <c r="B115" s="1"/>
      <c r="C115" s="1"/>
      <c r="D115" s="1"/>
      <c r="E115" s="1"/>
      <c r="F115" s="1"/>
      <c r="G115" s="1"/>
      <c r="H115" s="1"/>
      <c r="I115" s="1"/>
      <c r="J115" s="1"/>
      <c r="K115" s="1"/>
      <c r="L115" s="1"/>
      <c r="M115" s="1"/>
      <c r="N115" s="1"/>
      <c r="O115" s="1"/>
      <c r="P115" s="1"/>
      <c r="Q115" s="1"/>
      <c r="R115" s="1"/>
      <c r="S115" s="1"/>
      <c r="T115" s="1"/>
      <c r="U115" s="1"/>
      <c r="V115" s="1"/>
    </row>
    <row r="116" spans="2:22">
      <c r="B116" s="1"/>
      <c r="C116" s="1"/>
      <c r="D116" s="1"/>
      <c r="E116" s="1"/>
      <c r="F116" s="1"/>
      <c r="G116" s="1"/>
      <c r="H116" s="1"/>
      <c r="I116" s="1"/>
      <c r="J116" s="1"/>
      <c r="K116" s="1"/>
      <c r="L116" s="1"/>
      <c r="M116" s="1"/>
      <c r="N116" s="1"/>
      <c r="O116" s="1"/>
      <c r="P116" s="1"/>
      <c r="Q116" s="1"/>
      <c r="R116" s="1"/>
      <c r="S116" s="1"/>
      <c r="T116" s="1"/>
      <c r="U116" s="1"/>
      <c r="V116" s="1"/>
    </row>
    <row r="117" spans="2:22">
      <c r="B117" s="1"/>
      <c r="C117" s="1"/>
      <c r="D117" s="1"/>
      <c r="E117" s="1"/>
      <c r="F117" s="1"/>
      <c r="G117" s="1"/>
      <c r="H117" s="1"/>
      <c r="I117" s="1"/>
      <c r="J117" s="1"/>
      <c r="K117" s="1"/>
      <c r="L117" s="1"/>
      <c r="M117" s="1"/>
      <c r="N117" s="1"/>
      <c r="O117" s="1"/>
      <c r="P117" s="1"/>
      <c r="Q117" s="1"/>
      <c r="R117" s="1"/>
      <c r="S117" s="1"/>
      <c r="T117" s="1"/>
      <c r="U117" s="1"/>
      <c r="V117" s="1"/>
    </row>
  </sheetData>
  <mergeCells count="246">
    <mergeCell ref="K12:L12"/>
    <mergeCell ref="M12:T12"/>
    <mergeCell ref="K14:L14"/>
    <mergeCell ref="M14:T14"/>
    <mergeCell ref="C19:D19"/>
    <mergeCell ref="B22:D22"/>
    <mergeCell ref="B23:D23"/>
    <mergeCell ref="E23:U23"/>
    <mergeCell ref="E24:U24"/>
    <mergeCell ref="B24:D33"/>
    <mergeCell ref="B20:D21"/>
    <mergeCell ref="E20:U21"/>
    <mergeCell ref="E25:U25"/>
    <mergeCell ref="E26:U26"/>
    <mergeCell ref="E27:U27"/>
    <mergeCell ref="E28:U28"/>
    <mergeCell ref="E29:U29"/>
    <mergeCell ref="E30:U30"/>
    <mergeCell ref="E31:U31"/>
    <mergeCell ref="E32:U32"/>
    <mergeCell ref="E33:U33"/>
    <mergeCell ref="O39:U39"/>
    <mergeCell ref="O40:R40"/>
    <mergeCell ref="S40:U40"/>
    <mergeCell ref="P41:Q41"/>
    <mergeCell ref="P42:Q42"/>
    <mergeCell ref="P43:Q43"/>
    <mergeCell ref="P44:Q44"/>
    <mergeCell ref="P45:Q45"/>
    <mergeCell ref="P46:Q46"/>
    <mergeCell ref="U43:U44"/>
    <mergeCell ref="U45:U46"/>
    <mergeCell ref="P65:Q65"/>
    <mergeCell ref="P66:Q66"/>
    <mergeCell ref="P67:Q67"/>
    <mergeCell ref="P68:Q68"/>
    <mergeCell ref="E70:U70"/>
    <mergeCell ref="C82:E82"/>
    <mergeCell ref="F82:I82"/>
    <mergeCell ref="K82:U82"/>
    <mergeCell ref="C83:E83"/>
    <mergeCell ref="F83:I83"/>
    <mergeCell ref="K83:U83"/>
    <mergeCell ref="U65:U66"/>
    <mergeCell ref="U67:U68"/>
    <mergeCell ref="B70:D74"/>
    <mergeCell ref="E71:U74"/>
    <mergeCell ref="S67:T68"/>
    <mergeCell ref="B67:N68"/>
    <mergeCell ref="B65:C66"/>
    <mergeCell ref="E65:N66"/>
    <mergeCell ref="S65:T66"/>
    <mergeCell ref="C84:E84"/>
    <mergeCell ref="F84:I84"/>
    <mergeCell ref="K84:U84"/>
    <mergeCell ref="B85:E85"/>
    <mergeCell ref="F85:I85"/>
    <mergeCell ref="K85:U85"/>
    <mergeCell ref="B86:E86"/>
    <mergeCell ref="F86:I86"/>
    <mergeCell ref="K86:U86"/>
    <mergeCell ref="B87:E87"/>
    <mergeCell ref="F87:I87"/>
    <mergeCell ref="K87:U87"/>
    <mergeCell ref="B88:E88"/>
    <mergeCell ref="F88:I88"/>
    <mergeCell ref="K88:U88"/>
    <mergeCell ref="B89:E89"/>
    <mergeCell ref="F89:I89"/>
    <mergeCell ref="K89:U89"/>
    <mergeCell ref="G93:J93"/>
    <mergeCell ref="K93:O93"/>
    <mergeCell ref="B94:C94"/>
    <mergeCell ref="D94:E94"/>
    <mergeCell ref="G94:I94"/>
    <mergeCell ref="K94:N94"/>
    <mergeCell ref="P94:U94"/>
    <mergeCell ref="B95:C95"/>
    <mergeCell ref="D95:E95"/>
    <mergeCell ref="G95:I95"/>
    <mergeCell ref="K95:N95"/>
    <mergeCell ref="P95:U95"/>
    <mergeCell ref="B96:C96"/>
    <mergeCell ref="D96:E96"/>
    <mergeCell ref="G96:I96"/>
    <mergeCell ref="K96:N96"/>
    <mergeCell ref="P96:U96"/>
    <mergeCell ref="B97:C97"/>
    <mergeCell ref="D97:E97"/>
    <mergeCell ref="G97:I97"/>
    <mergeCell ref="K97:N97"/>
    <mergeCell ref="P97:U97"/>
    <mergeCell ref="B98:C98"/>
    <mergeCell ref="D98:E98"/>
    <mergeCell ref="G98:I98"/>
    <mergeCell ref="K98:N98"/>
    <mergeCell ref="P98:U98"/>
    <mergeCell ref="B99:C99"/>
    <mergeCell ref="D99:E99"/>
    <mergeCell ref="G99:I99"/>
    <mergeCell ref="K99:N99"/>
    <mergeCell ref="P99:U99"/>
    <mergeCell ref="B100:C100"/>
    <mergeCell ref="D100:E100"/>
    <mergeCell ref="G100:I100"/>
    <mergeCell ref="K100:N100"/>
    <mergeCell ref="P100:U100"/>
    <mergeCell ref="B101:C101"/>
    <mergeCell ref="D101:E101"/>
    <mergeCell ref="G101:I101"/>
    <mergeCell ref="K101:N101"/>
    <mergeCell ref="P101:U101"/>
    <mergeCell ref="Q106:T106"/>
    <mergeCell ref="G107:J107"/>
    <mergeCell ref="K107:O107"/>
    <mergeCell ref="P107:U107"/>
    <mergeCell ref="B102:C102"/>
    <mergeCell ref="D102:E102"/>
    <mergeCell ref="G102:I102"/>
    <mergeCell ref="K102:N102"/>
    <mergeCell ref="P102:U102"/>
    <mergeCell ref="G103:J103"/>
    <mergeCell ref="K103:M103"/>
    <mergeCell ref="P103:U103"/>
    <mergeCell ref="H104:I104"/>
    <mergeCell ref="L104:N104"/>
    <mergeCell ref="Q104:T104"/>
    <mergeCell ref="Q108:T108"/>
    <mergeCell ref="P109:U109"/>
    <mergeCell ref="Q110:T110"/>
    <mergeCell ref="D111:F111"/>
    <mergeCell ref="P111:U111"/>
    <mergeCell ref="D112:E112"/>
    <mergeCell ref="P112:T112"/>
    <mergeCell ref="B113:C113"/>
    <mergeCell ref="D113:E113"/>
    <mergeCell ref="G113:J113"/>
    <mergeCell ref="K113:O113"/>
    <mergeCell ref="P113:U113"/>
    <mergeCell ref="B103:C112"/>
    <mergeCell ref="D103:F104"/>
    <mergeCell ref="D105:F106"/>
    <mergeCell ref="D107:F110"/>
    <mergeCell ref="H108:I110"/>
    <mergeCell ref="L108:N110"/>
    <mergeCell ref="G111:O112"/>
    <mergeCell ref="G105:J105"/>
    <mergeCell ref="K105:O105"/>
    <mergeCell ref="P105:U105"/>
    <mergeCell ref="H106:I106"/>
    <mergeCell ref="L106:N106"/>
    <mergeCell ref="B114:C114"/>
    <mergeCell ref="D114:E114"/>
    <mergeCell ref="G114:J114"/>
    <mergeCell ref="K114:O114"/>
    <mergeCell ref="P114:U114"/>
    <mergeCell ref="B82:B84"/>
    <mergeCell ref="D41:D42"/>
    <mergeCell ref="D43:D44"/>
    <mergeCell ref="D45:D46"/>
    <mergeCell ref="D47:D48"/>
    <mergeCell ref="D49:D50"/>
    <mergeCell ref="D51:D52"/>
    <mergeCell ref="D53:D54"/>
    <mergeCell ref="D55:D56"/>
    <mergeCell ref="D57:D58"/>
    <mergeCell ref="D59:D60"/>
    <mergeCell ref="D61:D62"/>
    <mergeCell ref="D63:D64"/>
    <mergeCell ref="D65:D66"/>
    <mergeCell ref="G108:G110"/>
    <mergeCell ref="J108:J110"/>
    <mergeCell ref="K108:K110"/>
    <mergeCell ref="O108:O110"/>
    <mergeCell ref="U41:U42"/>
    <mergeCell ref="U47:U48"/>
    <mergeCell ref="U49:U50"/>
    <mergeCell ref="U51:U52"/>
    <mergeCell ref="U53:U54"/>
    <mergeCell ref="U55:U56"/>
    <mergeCell ref="U57:U58"/>
    <mergeCell ref="U59:U60"/>
    <mergeCell ref="U61:U62"/>
    <mergeCell ref="U63:U64"/>
    <mergeCell ref="B63:C64"/>
    <mergeCell ref="E63:N64"/>
    <mergeCell ref="S63:T64"/>
    <mergeCell ref="B61:C62"/>
    <mergeCell ref="E61:N62"/>
    <mergeCell ref="S61:T62"/>
    <mergeCell ref="S57:T58"/>
    <mergeCell ref="B59:C60"/>
    <mergeCell ref="E59:N60"/>
    <mergeCell ref="S59:T60"/>
    <mergeCell ref="P57:Q57"/>
    <mergeCell ref="P58:Q58"/>
    <mergeCell ref="P59:Q59"/>
    <mergeCell ref="P60:Q60"/>
    <mergeCell ref="P61:Q61"/>
    <mergeCell ref="P62:Q62"/>
    <mergeCell ref="P63:Q63"/>
    <mergeCell ref="P64:Q64"/>
    <mergeCell ref="B55:C56"/>
    <mergeCell ref="E55:N56"/>
    <mergeCell ref="S55:T56"/>
    <mergeCell ref="S49:T50"/>
    <mergeCell ref="B51:C52"/>
    <mergeCell ref="E51:N52"/>
    <mergeCell ref="S51:T52"/>
    <mergeCell ref="B47:C48"/>
    <mergeCell ref="E47:N48"/>
    <mergeCell ref="S47:T48"/>
    <mergeCell ref="P56:Q56"/>
    <mergeCell ref="P47:Q47"/>
    <mergeCell ref="P48:Q48"/>
    <mergeCell ref="P49:Q49"/>
    <mergeCell ref="P50:Q50"/>
    <mergeCell ref="P51:Q51"/>
    <mergeCell ref="P52:Q52"/>
    <mergeCell ref="P53:Q53"/>
    <mergeCell ref="P54:Q54"/>
    <mergeCell ref="P55:Q55"/>
    <mergeCell ref="E41:N42"/>
    <mergeCell ref="B43:C44"/>
    <mergeCell ref="E43:N44"/>
    <mergeCell ref="S43:T44"/>
    <mergeCell ref="S41:T42"/>
    <mergeCell ref="B41:C42"/>
    <mergeCell ref="E39:N40"/>
    <mergeCell ref="B39:D40"/>
    <mergeCell ref="B92:C93"/>
    <mergeCell ref="D92:F93"/>
    <mergeCell ref="P92:U93"/>
    <mergeCell ref="B80:E81"/>
    <mergeCell ref="F80:J81"/>
    <mergeCell ref="K80:U81"/>
    <mergeCell ref="B57:C58"/>
    <mergeCell ref="E57:N58"/>
    <mergeCell ref="B53:C54"/>
    <mergeCell ref="E53:N54"/>
    <mergeCell ref="B49:C50"/>
    <mergeCell ref="E49:N50"/>
    <mergeCell ref="B45:C46"/>
    <mergeCell ref="E45:N46"/>
    <mergeCell ref="S45:T46"/>
    <mergeCell ref="S53:T54"/>
  </mergeCells>
  <phoneticPr fontId="36"/>
  <conditionalFormatting sqref="B82:C82 C83:C84">
    <cfRule type="cellIs" dxfId="29" priority="15" operator="equal">
      <formula>""</formula>
    </cfRule>
  </conditionalFormatting>
  <conditionalFormatting sqref="D103 D105">
    <cfRule type="expression" dxfId="28" priority="8">
      <formula>D103=0</formula>
    </cfRule>
  </conditionalFormatting>
  <conditionalFormatting sqref="D107">
    <cfRule type="expression" dxfId="27" priority="7">
      <formula>D107=0</formula>
    </cfRule>
  </conditionalFormatting>
  <conditionalFormatting sqref="D94:E102">
    <cfRule type="expression" dxfId="26" priority="13">
      <formula>ISBLANK($B94)</formula>
    </cfRule>
  </conditionalFormatting>
  <conditionalFormatting sqref="D113:E113">
    <cfRule type="cellIs" dxfId="25" priority="3" operator="equal">
      <formula>""</formula>
    </cfRule>
  </conditionalFormatting>
  <conditionalFormatting sqref="D113:E114">
    <cfRule type="expression" dxfId="24" priority="2">
      <formula>ISBLANK($B113)</formula>
    </cfRule>
  </conditionalFormatting>
  <conditionalFormatting sqref="D114:E114">
    <cfRule type="cellIs" dxfId="23" priority="1" operator="equal">
      <formula>0</formula>
    </cfRule>
  </conditionalFormatting>
  <conditionalFormatting sqref="G103:G109">
    <cfRule type="expression" dxfId="22" priority="6">
      <formula>G103=0</formula>
    </cfRule>
  </conditionalFormatting>
  <conditionalFormatting sqref="G113:G114">
    <cfRule type="expression" dxfId="21" priority="5">
      <formula>G113=0</formula>
    </cfRule>
  </conditionalFormatting>
  <conditionalFormatting sqref="G102:I102">
    <cfRule type="expression" dxfId="20" priority="14">
      <formula>G102=0</formula>
    </cfRule>
  </conditionalFormatting>
  <dataValidations count="4">
    <dataValidation type="list" allowBlank="1" showInputMessage="1" sqref="H22" xr:uid="{00000000-0002-0000-0200-000000000000}">
      <formula1>"月,火,水,木,金,土,日"</formula1>
    </dataValidation>
    <dataValidation type="list" allowBlank="1" showInputMessage="1" sqref="K22 O22" xr:uid="{00000000-0002-0000-0200-000001000000}">
      <formula1>"午前,午後"</formula1>
    </dataValidation>
    <dataValidation type="list" allowBlank="1" showInputMessage="1" sqref="B94:C101" xr:uid="{00000000-0002-0000-0200-000002000000}">
      <formula1>"消耗品費,食料費,通信運搬費,損害保険料,会場使用料,会議費,講師等謝金,昼食代"</formula1>
    </dataValidation>
    <dataValidation type="list" allowBlank="1" showInputMessage="1" sqref="B85:E88" xr:uid="{00000000-0002-0000-0200-000003000000}">
      <formula1>"主催者負担金,参加者負担金,雑収入,前年度繰越金"</formula1>
    </dataValidation>
  </dataValidations>
  <pageMargins left="0.7" right="0.7" top="0.75" bottom="0.75" header="0.3" footer="0.3"/>
  <pageSetup paperSize="9" scale="68" fitToHeight="0" orientation="portrait" r:id="rId1"/>
  <rowBreaks count="2" manualBreakCount="2">
    <brk id="33" max="21" man="1"/>
    <brk id="75" max="2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119"/>
  <sheetViews>
    <sheetView showGridLines="0" zoomScale="70" zoomScaleNormal="70" workbookViewId="0">
      <selection activeCell="B46" sqref="B46:C47"/>
    </sheetView>
  </sheetViews>
  <sheetFormatPr defaultColWidth="8.88671875" defaultRowHeight="13.2"/>
  <cols>
    <col min="1" max="1" width="1.77734375" style="125" customWidth="1"/>
    <col min="2" max="2" width="8.77734375" style="125" customWidth="1"/>
    <col min="3" max="3" width="8.6640625" style="125" customWidth="1"/>
    <col min="4" max="4" width="9.109375" style="125" customWidth="1"/>
    <col min="5" max="5" width="8.5546875" style="125" customWidth="1"/>
    <col min="6" max="6" width="9" style="125" customWidth="1"/>
    <col min="7" max="7" width="8" style="125" customWidth="1"/>
    <col min="8" max="8" width="8.21875" style="125" customWidth="1"/>
    <col min="9" max="9" width="8.88671875" style="125"/>
    <col min="10" max="10" width="7.44140625" style="125" customWidth="1"/>
    <col min="11" max="11" width="6.21875" style="125" customWidth="1"/>
    <col min="12" max="12" width="5.5546875" style="125" customWidth="1"/>
    <col min="13" max="13" width="5" style="125" customWidth="1"/>
    <col min="14" max="15" width="4.5546875" style="125" customWidth="1"/>
    <col min="16" max="16" width="5.33203125" style="125" customWidth="1"/>
    <col min="17" max="17" width="4.6640625" style="125" customWidth="1"/>
    <col min="18" max="19" width="4.5546875" style="125" customWidth="1"/>
    <col min="20" max="20" width="5.44140625" style="125" customWidth="1"/>
    <col min="21" max="21" width="2.21875" style="125" customWidth="1"/>
    <col min="22" max="16384" width="8.88671875" style="125"/>
  </cols>
  <sheetData>
    <row r="1" spans="2:20" ht="16.2">
      <c r="I1" s="126" t="s">
        <v>0</v>
      </c>
    </row>
    <row r="2" spans="2:20" ht="21" customHeight="1">
      <c r="B2" s="127" t="s">
        <v>149</v>
      </c>
    </row>
    <row r="3" spans="2:20" ht="13.2" customHeight="1">
      <c r="B3" s="128"/>
    </row>
    <row r="4" spans="2:20" ht="19.05" customHeight="1">
      <c r="B4" s="128"/>
      <c r="D4" s="129"/>
    </row>
    <row r="5" spans="2:20" ht="19.05" customHeight="1">
      <c r="B5" s="128"/>
      <c r="D5" s="129"/>
      <c r="M5" s="93" t="s">
        <v>2</v>
      </c>
      <c r="N5" s="129"/>
      <c r="O5" s="94" t="s">
        <v>3</v>
      </c>
      <c r="P5" s="129"/>
      <c r="Q5" s="94" t="s">
        <v>4</v>
      </c>
      <c r="R5" s="129"/>
      <c r="S5" s="94" t="s">
        <v>5</v>
      </c>
    </row>
    <row r="6" spans="2:20" ht="19.05" customHeight="1">
      <c r="B6" s="128"/>
      <c r="D6" s="129"/>
      <c r="M6" s="24"/>
      <c r="N6" s="131"/>
      <c r="O6" s="25"/>
      <c r="P6" s="131"/>
      <c r="Q6" s="25"/>
      <c r="R6" s="25"/>
      <c r="S6" s="25"/>
    </row>
    <row r="7" spans="2:20" ht="26.4" customHeight="1">
      <c r="B7" s="128"/>
      <c r="F7" s="130" t="s">
        <v>150</v>
      </c>
      <c r="P7" s="132"/>
    </row>
    <row r="8" spans="2:20" ht="26.4" customHeight="1">
      <c r="B8" s="128"/>
      <c r="F8" s="130"/>
      <c r="P8" s="132"/>
    </row>
    <row r="9" spans="2:20" ht="19.05" customHeight="1">
      <c r="B9" s="128"/>
      <c r="D9" s="129"/>
      <c r="P9" s="132"/>
    </row>
    <row r="10" spans="2:20" ht="19.05" customHeight="1">
      <c r="B10" s="133" t="s">
        <v>7</v>
      </c>
      <c r="D10" s="129"/>
    </row>
    <row r="11" spans="2:20" ht="24.6" customHeight="1">
      <c r="B11" s="133"/>
      <c r="D11" s="129"/>
    </row>
    <row r="12" spans="2:20" ht="34.200000000000003" customHeight="1">
      <c r="B12" s="134"/>
      <c r="D12" s="129"/>
      <c r="K12" s="393" t="s">
        <v>8</v>
      </c>
      <c r="L12" s="393"/>
      <c r="M12" s="394"/>
      <c r="N12" s="394"/>
      <c r="O12" s="394"/>
      <c r="P12" s="394"/>
      <c r="Q12" s="394"/>
      <c r="R12" s="394"/>
      <c r="S12" s="394"/>
      <c r="T12" s="131"/>
    </row>
    <row r="13" spans="2:20" ht="26.4" customHeight="1">
      <c r="B13" s="134"/>
      <c r="D13" s="129"/>
      <c r="K13" s="129"/>
      <c r="L13" s="129"/>
      <c r="M13" s="129"/>
      <c r="N13" s="129"/>
      <c r="O13" s="129"/>
      <c r="P13" s="129"/>
      <c r="Q13" s="129"/>
    </row>
    <row r="14" spans="2:20" ht="33.6" customHeight="1">
      <c r="K14" s="393" t="s">
        <v>10</v>
      </c>
      <c r="L14" s="393"/>
      <c r="M14" s="394"/>
      <c r="N14" s="394"/>
      <c r="O14" s="394"/>
      <c r="P14" s="394"/>
      <c r="Q14" s="394"/>
      <c r="R14" s="394"/>
      <c r="S14" s="394"/>
    </row>
    <row r="15" spans="2:20" ht="24.6" customHeight="1">
      <c r="K15" s="136"/>
      <c r="M15" s="136"/>
      <c r="N15" s="136"/>
      <c r="O15" s="136"/>
      <c r="P15" s="136"/>
      <c r="Q15" s="136"/>
      <c r="R15" s="136"/>
      <c r="S15" s="136"/>
    </row>
    <row r="16" spans="2:20" ht="24.6" customHeight="1">
      <c r="K16" s="136"/>
      <c r="M16" s="136"/>
      <c r="N16" s="136"/>
      <c r="O16" s="136"/>
      <c r="P16" s="136"/>
      <c r="Q16" s="136"/>
      <c r="R16" s="136"/>
      <c r="S16" s="136"/>
    </row>
    <row r="17" spans="2:20" ht="19.2">
      <c r="B17" s="137"/>
      <c r="C17" s="138" t="s">
        <v>12</v>
      </c>
      <c r="D17" s="137" t="s">
        <v>2</v>
      </c>
      <c r="E17" s="139"/>
      <c r="F17" s="140" t="s">
        <v>14</v>
      </c>
      <c r="G17" s="140" t="s">
        <v>151</v>
      </c>
      <c r="H17" s="132"/>
      <c r="I17" s="132"/>
      <c r="J17" s="132"/>
      <c r="K17" s="134"/>
      <c r="L17" s="132"/>
      <c r="M17" s="134"/>
      <c r="N17" s="134"/>
      <c r="O17" s="134"/>
      <c r="P17" s="134"/>
      <c r="Q17" s="134"/>
      <c r="R17" s="134"/>
      <c r="S17" s="134"/>
      <c r="T17" s="132"/>
    </row>
    <row r="18" spans="2:20" ht="28.2" customHeight="1">
      <c r="C18" s="141"/>
      <c r="E18" s="142"/>
      <c r="K18" s="136"/>
      <c r="M18" s="136"/>
      <c r="N18" s="136"/>
      <c r="O18" s="136"/>
      <c r="P18" s="136"/>
      <c r="Q18" s="136"/>
      <c r="R18" s="136"/>
      <c r="S18" s="136"/>
    </row>
    <row r="19" spans="2:20" ht="29.4" customHeight="1">
      <c r="B19" s="143" t="s">
        <v>16</v>
      </c>
      <c r="C19" s="395" t="s">
        <v>21</v>
      </c>
      <c r="D19" s="395"/>
      <c r="E19" s="139"/>
      <c r="F19" s="144"/>
      <c r="G19" s="144"/>
      <c r="H19" s="144"/>
      <c r="I19" s="144"/>
      <c r="K19" s="136"/>
      <c r="M19" s="136"/>
      <c r="N19" s="136"/>
      <c r="O19" s="136"/>
      <c r="P19" s="136"/>
      <c r="Q19" s="136"/>
      <c r="R19" s="136"/>
      <c r="S19" s="136"/>
    </row>
    <row r="20" spans="2:20" ht="28.8" customHeight="1" thickBot="1">
      <c r="B20" s="404" t="s">
        <v>22</v>
      </c>
      <c r="C20" s="405"/>
      <c r="D20" s="405"/>
      <c r="E20" s="408"/>
      <c r="F20" s="409"/>
      <c r="G20" s="409"/>
      <c r="H20" s="409"/>
      <c r="I20" s="409"/>
      <c r="J20" s="409"/>
      <c r="K20" s="409"/>
      <c r="L20" s="409"/>
      <c r="M20" s="409"/>
      <c r="N20" s="409"/>
      <c r="O20" s="409"/>
      <c r="P20" s="409"/>
      <c r="Q20" s="409"/>
      <c r="R20" s="409"/>
      <c r="S20" s="409"/>
      <c r="T20" s="410"/>
    </row>
    <row r="21" spans="2:20" ht="28.8" customHeight="1">
      <c r="B21" s="406"/>
      <c r="C21" s="407"/>
      <c r="D21" s="407"/>
      <c r="E21" s="411"/>
      <c r="F21" s="412"/>
      <c r="G21" s="412"/>
      <c r="H21" s="412"/>
      <c r="I21" s="412"/>
      <c r="J21" s="412"/>
      <c r="K21" s="412"/>
      <c r="L21" s="412"/>
      <c r="M21" s="412"/>
      <c r="N21" s="412"/>
      <c r="O21" s="412"/>
      <c r="P21" s="412"/>
      <c r="Q21" s="412"/>
      <c r="R21" s="412"/>
      <c r="S21" s="412"/>
      <c r="T21" s="413"/>
    </row>
    <row r="22" spans="2:20" ht="48" customHeight="1">
      <c r="B22" s="396" t="s">
        <v>29</v>
      </c>
      <c r="C22" s="397"/>
      <c r="D22" s="397"/>
      <c r="E22" s="145" t="s">
        <v>30</v>
      </c>
      <c r="F22" s="146" t="s">
        <v>31</v>
      </c>
      <c r="G22" s="146"/>
      <c r="H22" s="146"/>
      <c r="I22" s="147" t="s">
        <v>33</v>
      </c>
      <c r="J22" s="148"/>
      <c r="K22" s="147"/>
      <c r="L22" s="146"/>
      <c r="M22" s="146" t="s">
        <v>36</v>
      </c>
      <c r="N22" s="149" t="s">
        <v>37</v>
      </c>
      <c r="O22" s="147"/>
      <c r="P22" s="146"/>
      <c r="Q22" s="146" t="s">
        <v>36</v>
      </c>
      <c r="R22" s="151"/>
      <c r="S22" s="151"/>
      <c r="T22" s="152"/>
    </row>
    <row r="23" spans="2:20" ht="51.6" customHeight="1">
      <c r="B23" s="396" t="s">
        <v>40</v>
      </c>
      <c r="C23" s="397"/>
      <c r="D23" s="397"/>
      <c r="E23" s="382"/>
      <c r="F23" s="383"/>
      <c r="G23" s="383"/>
      <c r="H23" s="383"/>
      <c r="I23" s="383"/>
      <c r="J23" s="383"/>
      <c r="K23" s="383"/>
      <c r="L23" s="383"/>
      <c r="M23" s="383"/>
      <c r="N23" s="383"/>
      <c r="O23" s="383"/>
      <c r="P23" s="383"/>
      <c r="Q23" s="383"/>
      <c r="R23" s="383"/>
      <c r="S23" s="383"/>
      <c r="T23" s="384"/>
    </row>
    <row r="24" spans="2:20" ht="40.049999999999997" customHeight="1">
      <c r="B24" s="398" t="s">
        <v>152</v>
      </c>
      <c r="C24" s="399"/>
      <c r="D24" s="399"/>
      <c r="E24" s="379"/>
      <c r="F24" s="380"/>
      <c r="G24" s="380"/>
      <c r="H24" s="380"/>
      <c r="I24" s="380"/>
      <c r="J24" s="380"/>
      <c r="K24" s="380"/>
      <c r="L24" s="380"/>
      <c r="M24" s="380"/>
      <c r="N24" s="380"/>
      <c r="O24" s="380"/>
      <c r="P24" s="380"/>
      <c r="Q24" s="380"/>
      <c r="R24" s="380"/>
      <c r="S24" s="380"/>
      <c r="T24" s="381"/>
    </row>
    <row r="25" spans="2:20" ht="40.049999999999997" customHeight="1">
      <c r="B25" s="400"/>
      <c r="C25" s="401"/>
      <c r="D25" s="401"/>
      <c r="E25" s="379"/>
      <c r="F25" s="380"/>
      <c r="G25" s="380"/>
      <c r="H25" s="380"/>
      <c r="I25" s="380"/>
      <c r="J25" s="380"/>
      <c r="K25" s="380"/>
      <c r="L25" s="380"/>
      <c r="M25" s="380"/>
      <c r="N25" s="380"/>
      <c r="O25" s="380"/>
      <c r="P25" s="380"/>
      <c r="Q25" s="380"/>
      <c r="R25" s="380"/>
      <c r="S25" s="380"/>
      <c r="T25" s="381"/>
    </row>
    <row r="26" spans="2:20" ht="40.049999999999997" customHeight="1">
      <c r="B26" s="400"/>
      <c r="C26" s="401"/>
      <c r="D26" s="401"/>
      <c r="E26" s="379"/>
      <c r="F26" s="380"/>
      <c r="G26" s="380"/>
      <c r="H26" s="380"/>
      <c r="I26" s="380"/>
      <c r="J26" s="380"/>
      <c r="K26" s="380"/>
      <c r="L26" s="380"/>
      <c r="M26" s="380"/>
      <c r="N26" s="380"/>
      <c r="O26" s="380"/>
      <c r="P26" s="380"/>
      <c r="Q26" s="380"/>
      <c r="R26" s="380"/>
      <c r="S26" s="380"/>
      <c r="T26" s="381"/>
    </row>
    <row r="27" spans="2:20" ht="40.049999999999997" customHeight="1">
      <c r="B27" s="400"/>
      <c r="C27" s="401"/>
      <c r="D27" s="401"/>
      <c r="E27" s="379"/>
      <c r="F27" s="380"/>
      <c r="G27" s="380"/>
      <c r="H27" s="380"/>
      <c r="I27" s="380"/>
      <c r="J27" s="380"/>
      <c r="K27" s="380"/>
      <c r="L27" s="380"/>
      <c r="M27" s="380"/>
      <c r="N27" s="380"/>
      <c r="O27" s="380"/>
      <c r="P27" s="380"/>
      <c r="Q27" s="380"/>
      <c r="R27" s="380"/>
      <c r="S27" s="380"/>
      <c r="T27" s="381"/>
    </row>
    <row r="28" spans="2:20" ht="40.049999999999997" customHeight="1">
      <c r="B28" s="400"/>
      <c r="C28" s="401"/>
      <c r="D28" s="401"/>
      <c r="E28" s="379"/>
      <c r="F28" s="380"/>
      <c r="G28" s="380"/>
      <c r="H28" s="380"/>
      <c r="I28" s="380"/>
      <c r="J28" s="380"/>
      <c r="K28" s="380"/>
      <c r="L28" s="380"/>
      <c r="M28" s="380"/>
      <c r="N28" s="380"/>
      <c r="O28" s="380"/>
      <c r="P28" s="380"/>
      <c r="Q28" s="380"/>
      <c r="R28" s="380"/>
      <c r="S28" s="380"/>
      <c r="T28" s="381"/>
    </row>
    <row r="29" spans="2:20" ht="40.049999999999997" customHeight="1">
      <c r="B29" s="400"/>
      <c r="C29" s="401"/>
      <c r="D29" s="401"/>
      <c r="E29" s="379"/>
      <c r="F29" s="380"/>
      <c r="G29" s="380"/>
      <c r="H29" s="380"/>
      <c r="I29" s="380"/>
      <c r="J29" s="380"/>
      <c r="K29" s="380"/>
      <c r="L29" s="380"/>
      <c r="M29" s="380"/>
      <c r="N29" s="380"/>
      <c r="O29" s="380"/>
      <c r="P29" s="380"/>
      <c r="Q29" s="380"/>
      <c r="R29" s="380"/>
      <c r="S29" s="380"/>
      <c r="T29" s="381"/>
    </row>
    <row r="30" spans="2:20" ht="40.049999999999997" customHeight="1">
      <c r="B30" s="400"/>
      <c r="C30" s="401"/>
      <c r="D30" s="401"/>
      <c r="E30" s="379"/>
      <c r="F30" s="380"/>
      <c r="G30" s="380"/>
      <c r="H30" s="380"/>
      <c r="I30" s="380"/>
      <c r="J30" s="380"/>
      <c r="K30" s="380"/>
      <c r="L30" s="380"/>
      <c r="M30" s="380"/>
      <c r="N30" s="380"/>
      <c r="O30" s="380"/>
      <c r="P30" s="380"/>
      <c r="Q30" s="380"/>
      <c r="R30" s="380"/>
      <c r="S30" s="380"/>
      <c r="T30" s="381"/>
    </row>
    <row r="31" spans="2:20" ht="40.049999999999997" customHeight="1">
      <c r="B31" s="400"/>
      <c r="C31" s="401"/>
      <c r="D31" s="401"/>
      <c r="E31" s="379"/>
      <c r="F31" s="380"/>
      <c r="G31" s="380"/>
      <c r="H31" s="380"/>
      <c r="I31" s="380"/>
      <c r="J31" s="380"/>
      <c r="K31" s="380"/>
      <c r="L31" s="380"/>
      <c r="M31" s="380"/>
      <c r="N31" s="380"/>
      <c r="O31" s="380"/>
      <c r="P31" s="380"/>
      <c r="Q31" s="380"/>
      <c r="R31" s="380"/>
      <c r="S31" s="380"/>
      <c r="T31" s="381"/>
    </row>
    <row r="32" spans="2:20" ht="40.049999999999997" customHeight="1">
      <c r="B32" s="400"/>
      <c r="C32" s="401"/>
      <c r="D32" s="401"/>
      <c r="E32" s="379"/>
      <c r="F32" s="380"/>
      <c r="G32" s="380"/>
      <c r="H32" s="380"/>
      <c r="I32" s="380"/>
      <c r="J32" s="380"/>
      <c r="K32" s="380"/>
      <c r="L32" s="380"/>
      <c r="M32" s="380"/>
      <c r="N32" s="380"/>
      <c r="O32" s="380"/>
      <c r="P32" s="380"/>
      <c r="Q32" s="380"/>
      <c r="R32" s="380"/>
      <c r="S32" s="380"/>
      <c r="T32" s="381"/>
    </row>
    <row r="33" spans="2:20" ht="40.049999999999997" customHeight="1">
      <c r="B33" s="402"/>
      <c r="C33" s="403"/>
      <c r="D33" s="403"/>
      <c r="E33" s="382"/>
      <c r="F33" s="383"/>
      <c r="G33" s="383"/>
      <c r="H33" s="383"/>
      <c r="I33" s="383"/>
      <c r="J33" s="383"/>
      <c r="K33" s="383"/>
      <c r="L33" s="383"/>
      <c r="M33" s="383"/>
      <c r="N33" s="383"/>
      <c r="O33" s="383"/>
      <c r="P33" s="383"/>
      <c r="Q33" s="383"/>
      <c r="R33" s="383"/>
      <c r="S33" s="383"/>
      <c r="T33" s="384"/>
    </row>
    <row r="35" spans="2:20">
      <c r="B35" s="125" t="s">
        <v>211</v>
      </c>
    </row>
    <row r="36" spans="2:20" ht="36.6" customHeight="1">
      <c r="B36" s="222" t="s">
        <v>212</v>
      </c>
      <c r="C36" s="222"/>
      <c r="D36" s="222"/>
      <c r="E36" s="223" t="s">
        <v>213</v>
      </c>
      <c r="F36" s="223"/>
      <c r="G36" s="223"/>
      <c r="H36" s="223"/>
      <c r="I36" s="223"/>
      <c r="J36" s="223"/>
      <c r="K36" s="223"/>
      <c r="L36" s="223"/>
      <c r="M36" s="223"/>
      <c r="N36" s="223"/>
      <c r="O36" s="223"/>
      <c r="P36" s="223"/>
      <c r="Q36" s="223"/>
      <c r="R36" s="223"/>
      <c r="S36" s="223"/>
      <c r="T36" s="223"/>
    </row>
    <row r="37" spans="2:20" ht="36.6" customHeight="1">
      <c r="B37" s="209"/>
      <c r="C37" s="209"/>
      <c r="D37" s="209"/>
      <c r="E37" s="210"/>
      <c r="F37" s="210"/>
      <c r="G37" s="210"/>
      <c r="H37" s="210"/>
      <c r="I37" s="210"/>
      <c r="J37" s="210"/>
      <c r="K37" s="210"/>
      <c r="L37" s="210"/>
      <c r="M37" s="210"/>
      <c r="N37" s="210"/>
      <c r="O37" s="210"/>
      <c r="P37" s="210"/>
      <c r="Q37" s="210"/>
      <c r="R37" s="210"/>
      <c r="S37" s="210"/>
      <c r="T37" s="210"/>
    </row>
    <row r="39" spans="2:20" ht="16.2">
      <c r="I39" s="126" t="s">
        <v>148</v>
      </c>
    </row>
    <row r="41" spans="2:20" ht="19.2">
      <c r="B41" s="143" t="s">
        <v>20</v>
      </c>
      <c r="C41" s="129" t="s">
        <v>158</v>
      </c>
      <c r="D41" s="129"/>
    </row>
    <row r="42" spans="2:20" ht="8.4" customHeight="1"/>
    <row r="43" spans="2:20" ht="25.2" customHeight="1">
      <c r="B43" s="211" t="s">
        <v>159</v>
      </c>
      <c r="C43" s="212"/>
      <c r="D43" s="213"/>
      <c r="E43" s="387" t="s">
        <v>200</v>
      </c>
      <c r="F43" s="388"/>
      <c r="G43" s="388"/>
      <c r="H43" s="388"/>
      <c r="I43" s="388"/>
      <c r="J43" s="388"/>
      <c r="K43" s="385" t="s">
        <v>160</v>
      </c>
      <c r="L43" s="385"/>
      <c r="M43" s="385"/>
      <c r="N43" s="385"/>
      <c r="O43" s="385"/>
      <c r="P43" s="385"/>
      <c r="Q43" s="385"/>
      <c r="R43" s="385"/>
      <c r="S43" s="385"/>
      <c r="T43" s="385"/>
    </row>
    <row r="44" spans="2:20" ht="18.600000000000001" customHeight="1">
      <c r="B44" s="214"/>
      <c r="C44" s="215"/>
      <c r="D44" s="216"/>
      <c r="E44" s="389"/>
      <c r="F44" s="390"/>
      <c r="G44" s="390"/>
      <c r="H44" s="390"/>
      <c r="I44" s="390"/>
      <c r="J44" s="390"/>
      <c r="K44" s="385" t="s">
        <v>50</v>
      </c>
      <c r="L44" s="385"/>
      <c r="M44" s="385"/>
      <c r="N44" s="385"/>
      <c r="O44" s="385"/>
      <c r="P44" s="385"/>
      <c r="Q44" s="385"/>
      <c r="R44" s="211" t="s">
        <v>52</v>
      </c>
      <c r="S44" s="212"/>
      <c r="T44" s="213"/>
    </row>
    <row r="45" spans="2:20" ht="17.399999999999999" customHeight="1">
      <c r="B45" s="217"/>
      <c r="C45" s="218"/>
      <c r="D45" s="219"/>
      <c r="E45" s="391"/>
      <c r="F45" s="392"/>
      <c r="G45" s="392"/>
      <c r="H45" s="392"/>
      <c r="I45" s="392"/>
      <c r="J45" s="392"/>
      <c r="K45" s="220" t="s">
        <v>209</v>
      </c>
      <c r="L45" s="221"/>
      <c r="M45" s="221"/>
      <c r="N45" s="386"/>
      <c r="O45" s="220" t="s">
        <v>210</v>
      </c>
      <c r="P45" s="221"/>
      <c r="Q45" s="386"/>
      <c r="R45" s="217"/>
      <c r="S45" s="218"/>
      <c r="T45" s="219"/>
    </row>
    <row r="46" spans="2:20" ht="27.6" customHeight="1">
      <c r="B46" s="224"/>
      <c r="C46" s="225"/>
      <c r="D46" s="268" t="str">
        <f>IF(B46="","",TEXT(DATE(2018+E17+IF(MONTH(B46)&lt;4,1,0),MONTH(B46),DAY(B46)),"(aaa)"))</f>
        <v/>
      </c>
      <c r="E46" s="251"/>
      <c r="F46" s="252"/>
      <c r="G46" s="252"/>
      <c r="H46" s="252"/>
      <c r="I46" s="252"/>
      <c r="J46" s="253"/>
      <c r="K46" s="153" t="s">
        <v>161</v>
      </c>
      <c r="L46" s="220"/>
      <c r="M46" s="221"/>
      <c r="N46" s="154" t="s">
        <v>51</v>
      </c>
      <c r="O46" s="211"/>
      <c r="P46" s="212"/>
      <c r="Q46" s="228" t="s">
        <v>51</v>
      </c>
      <c r="R46" s="211"/>
      <c r="S46" s="212"/>
      <c r="T46" s="228" t="s">
        <v>51</v>
      </c>
    </row>
    <row r="47" spans="2:20" ht="27.6" customHeight="1">
      <c r="B47" s="226"/>
      <c r="C47" s="227"/>
      <c r="D47" s="269"/>
      <c r="E47" s="254"/>
      <c r="F47" s="255"/>
      <c r="G47" s="255"/>
      <c r="H47" s="255"/>
      <c r="I47" s="255"/>
      <c r="J47" s="256"/>
      <c r="K47" s="153" t="s">
        <v>162</v>
      </c>
      <c r="L47" s="220"/>
      <c r="M47" s="221"/>
      <c r="N47" s="154" t="s">
        <v>51</v>
      </c>
      <c r="O47" s="217"/>
      <c r="P47" s="218"/>
      <c r="Q47" s="229"/>
      <c r="R47" s="217"/>
      <c r="S47" s="218"/>
      <c r="T47" s="229"/>
    </row>
    <row r="48" spans="2:20" ht="27.6" customHeight="1">
      <c r="B48" s="224"/>
      <c r="C48" s="225"/>
      <c r="D48" s="268" t="str">
        <f>IF(B48="","",TEXT(DATE(2018+E17+IF(MONTH(B48)&lt;4,1,0),MONTH(B48),DAY(B48)),"(aaa)"))</f>
        <v/>
      </c>
      <c r="E48" s="251"/>
      <c r="F48" s="252"/>
      <c r="G48" s="252"/>
      <c r="H48" s="252"/>
      <c r="I48" s="252"/>
      <c r="J48" s="253"/>
      <c r="K48" s="153" t="s">
        <v>161</v>
      </c>
      <c r="L48" s="220"/>
      <c r="M48" s="221"/>
      <c r="N48" s="154" t="s">
        <v>51</v>
      </c>
      <c r="O48" s="211"/>
      <c r="P48" s="212"/>
      <c r="Q48" s="228" t="s">
        <v>51</v>
      </c>
      <c r="R48" s="211"/>
      <c r="S48" s="212"/>
      <c r="T48" s="228" t="s">
        <v>51</v>
      </c>
    </row>
    <row r="49" spans="2:20" ht="27.6" customHeight="1">
      <c r="B49" s="226"/>
      <c r="C49" s="227"/>
      <c r="D49" s="269"/>
      <c r="E49" s="254"/>
      <c r="F49" s="255"/>
      <c r="G49" s="255"/>
      <c r="H49" s="255"/>
      <c r="I49" s="255"/>
      <c r="J49" s="256"/>
      <c r="K49" s="153" t="s">
        <v>162</v>
      </c>
      <c r="L49" s="220"/>
      <c r="M49" s="221"/>
      <c r="N49" s="154" t="s">
        <v>51</v>
      </c>
      <c r="O49" s="217"/>
      <c r="P49" s="218"/>
      <c r="Q49" s="229"/>
      <c r="R49" s="217"/>
      <c r="S49" s="218"/>
      <c r="T49" s="229"/>
    </row>
    <row r="50" spans="2:20" ht="27.6" customHeight="1">
      <c r="B50" s="224"/>
      <c r="C50" s="225"/>
      <c r="D50" s="268" t="str">
        <f>IF(B50="","",TEXT(DATE(2018+E17+IF(MONTH(B50)&lt;4,1,0),MONTH(B50),DAY(B50)),"(aaa)"))</f>
        <v/>
      </c>
      <c r="E50" s="251"/>
      <c r="F50" s="252"/>
      <c r="G50" s="252"/>
      <c r="H50" s="252"/>
      <c r="I50" s="252"/>
      <c r="J50" s="253"/>
      <c r="K50" s="153" t="s">
        <v>161</v>
      </c>
      <c r="L50" s="220"/>
      <c r="M50" s="221"/>
      <c r="N50" s="154" t="s">
        <v>51</v>
      </c>
      <c r="O50" s="211"/>
      <c r="P50" s="212"/>
      <c r="Q50" s="228" t="s">
        <v>51</v>
      </c>
      <c r="R50" s="211"/>
      <c r="S50" s="212"/>
      <c r="T50" s="228" t="s">
        <v>51</v>
      </c>
    </row>
    <row r="51" spans="2:20" ht="27.6" customHeight="1">
      <c r="B51" s="226"/>
      <c r="C51" s="227"/>
      <c r="D51" s="269"/>
      <c r="E51" s="254"/>
      <c r="F51" s="255"/>
      <c r="G51" s="255"/>
      <c r="H51" s="255"/>
      <c r="I51" s="255"/>
      <c r="J51" s="256"/>
      <c r="K51" s="153" t="s">
        <v>162</v>
      </c>
      <c r="L51" s="220"/>
      <c r="M51" s="221"/>
      <c r="N51" s="154" t="s">
        <v>51</v>
      </c>
      <c r="O51" s="217"/>
      <c r="P51" s="218"/>
      <c r="Q51" s="229"/>
      <c r="R51" s="217"/>
      <c r="S51" s="218"/>
      <c r="T51" s="229"/>
    </row>
    <row r="52" spans="2:20" ht="27.6" customHeight="1">
      <c r="B52" s="224"/>
      <c r="C52" s="225"/>
      <c r="D52" s="268" t="str">
        <f>IF(B52="","",TEXT(DATE(2018+E17+IF(MONTH(B52)&lt;4,1,0),MONTH(B52),DAY(B52)),"(aaa)"))</f>
        <v/>
      </c>
      <c r="E52" s="251"/>
      <c r="F52" s="252"/>
      <c r="G52" s="252"/>
      <c r="H52" s="252"/>
      <c r="I52" s="252"/>
      <c r="J52" s="253"/>
      <c r="K52" s="153" t="s">
        <v>161</v>
      </c>
      <c r="L52" s="220"/>
      <c r="M52" s="221"/>
      <c r="N52" s="154" t="s">
        <v>51</v>
      </c>
      <c r="O52" s="211"/>
      <c r="P52" s="212"/>
      <c r="Q52" s="228" t="s">
        <v>51</v>
      </c>
      <c r="R52" s="211"/>
      <c r="S52" s="212"/>
      <c r="T52" s="228" t="s">
        <v>51</v>
      </c>
    </row>
    <row r="53" spans="2:20" ht="27.6" customHeight="1">
      <c r="B53" s="226"/>
      <c r="C53" s="227"/>
      <c r="D53" s="269"/>
      <c r="E53" s="254"/>
      <c r="F53" s="255"/>
      <c r="G53" s="255"/>
      <c r="H53" s="255"/>
      <c r="I53" s="255"/>
      <c r="J53" s="256"/>
      <c r="K53" s="153" t="s">
        <v>162</v>
      </c>
      <c r="L53" s="220"/>
      <c r="M53" s="221"/>
      <c r="N53" s="154" t="s">
        <v>51</v>
      </c>
      <c r="O53" s="217"/>
      <c r="P53" s="218"/>
      <c r="Q53" s="229"/>
      <c r="R53" s="217"/>
      <c r="S53" s="218"/>
      <c r="T53" s="229"/>
    </row>
    <row r="54" spans="2:20" ht="27.6" customHeight="1">
      <c r="B54" s="224"/>
      <c r="C54" s="225"/>
      <c r="D54" s="268" t="str">
        <f>IF(B54="","",TEXT(DATE(2018+E17+IF(MONTH(B54)&lt;4,1,0),MONTH(B54),DAY(B54)),"(aaa)"))</f>
        <v/>
      </c>
      <c r="E54" s="251"/>
      <c r="F54" s="252"/>
      <c r="G54" s="252"/>
      <c r="H54" s="252"/>
      <c r="I54" s="252"/>
      <c r="J54" s="253"/>
      <c r="K54" s="153" t="s">
        <v>161</v>
      </c>
      <c r="L54" s="220"/>
      <c r="M54" s="221"/>
      <c r="N54" s="154" t="s">
        <v>51</v>
      </c>
      <c r="O54" s="211"/>
      <c r="P54" s="212"/>
      <c r="Q54" s="228" t="s">
        <v>51</v>
      </c>
      <c r="R54" s="211"/>
      <c r="S54" s="212"/>
      <c r="T54" s="228" t="s">
        <v>51</v>
      </c>
    </row>
    <row r="55" spans="2:20" ht="27.6" customHeight="1">
      <c r="B55" s="226"/>
      <c r="C55" s="227"/>
      <c r="D55" s="269"/>
      <c r="E55" s="254"/>
      <c r="F55" s="255"/>
      <c r="G55" s="255"/>
      <c r="H55" s="255"/>
      <c r="I55" s="255"/>
      <c r="J55" s="256"/>
      <c r="K55" s="153" t="s">
        <v>162</v>
      </c>
      <c r="L55" s="220"/>
      <c r="M55" s="221"/>
      <c r="N55" s="154" t="s">
        <v>51</v>
      </c>
      <c r="O55" s="217"/>
      <c r="P55" s="218"/>
      <c r="Q55" s="229"/>
      <c r="R55" s="217"/>
      <c r="S55" s="218"/>
      <c r="T55" s="229"/>
    </row>
    <row r="56" spans="2:20" ht="27.6" customHeight="1">
      <c r="B56" s="224"/>
      <c r="C56" s="225"/>
      <c r="D56" s="268" t="str">
        <f>IF(B56="","",TEXT(DATE(2018+E17+IF(MONTH(B56)&lt;4,1,0),MONTH(B56),DAY(B56)),"(aaa)"))</f>
        <v/>
      </c>
      <c r="E56" s="251"/>
      <c r="F56" s="252"/>
      <c r="G56" s="252"/>
      <c r="H56" s="252"/>
      <c r="I56" s="252"/>
      <c r="J56" s="253"/>
      <c r="K56" s="153" t="s">
        <v>161</v>
      </c>
      <c r="L56" s="220"/>
      <c r="M56" s="221"/>
      <c r="N56" s="154" t="s">
        <v>51</v>
      </c>
      <c r="O56" s="211"/>
      <c r="P56" s="212"/>
      <c r="Q56" s="228" t="s">
        <v>51</v>
      </c>
      <c r="R56" s="211"/>
      <c r="S56" s="212"/>
      <c r="T56" s="228" t="s">
        <v>51</v>
      </c>
    </row>
    <row r="57" spans="2:20" ht="27.6" customHeight="1">
      <c r="B57" s="226"/>
      <c r="C57" s="227"/>
      <c r="D57" s="269"/>
      <c r="E57" s="254"/>
      <c r="F57" s="255"/>
      <c r="G57" s="255"/>
      <c r="H57" s="255"/>
      <c r="I57" s="255"/>
      <c r="J57" s="256"/>
      <c r="K57" s="153" t="s">
        <v>162</v>
      </c>
      <c r="L57" s="220"/>
      <c r="M57" s="221"/>
      <c r="N57" s="154" t="s">
        <v>51</v>
      </c>
      <c r="O57" s="217"/>
      <c r="P57" s="218"/>
      <c r="Q57" s="229"/>
      <c r="R57" s="217"/>
      <c r="S57" s="218"/>
      <c r="T57" s="229"/>
    </row>
    <row r="58" spans="2:20" ht="27.6" customHeight="1">
      <c r="B58" s="224"/>
      <c r="C58" s="225"/>
      <c r="D58" s="268" t="str">
        <f>IF(B58="","",TEXT(DATE(2018+E17+IF(MONTH(B58)&lt;4,1,0),MONTH(B58),DAY(B58)),"(aaa)"))</f>
        <v/>
      </c>
      <c r="E58" s="251"/>
      <c r="F58" s="252"/>
      <c r="G58" s="252"/>
      <c r="H58" s="252"/>
      <c r="I58" s="252"/>
      <c r="J58" s="253"/>
      <c r="K58" s="153" t="s">
        <v>161</v>
      </c>
      <c r="L58" s="220"/>
      <c r="M58" s="221"/>
      <c r="N58" s="154" t="s">
        <v>51</v>
      </c>
      <c r="O58" s="211"/>
      <c r="P58" s="212"/>
      <c r="Q58" s="228" t="s">
        <v>51</v>
      </c>
      <c r="R58" s="211"/>
      <c r="S58" s="212"/>
      <c r="T58" s="228" t="s">
        <v>51</v>
      </c>
    </row>
    <row r="59" spans="2:20" ht="27.6" customHeight="1">
      <c r="B59" s="226"/>
      <c r="C59" s="227"/>
      <c r="D59" s="269"/>
      <c r="E59" s="254"/>
      <c r="F59" s="255"/>
      <c r="G59" s="255"/>
      <c r="H59" s="255"/>
      <c r="I59" s="255"/>
      <c r="J59" s="256"/>
      <c r="K59" s="153" t="s">
        <v>162</v>
      </c>
      <c r="L59" s="220"/>
      <c r="M59" s="221"/>
      <c r="N59" s="154" t="s">
        <v>51</v>
      </c>
      <c r="O59" s="217"/>
      <c r="P59" s="218"/>
      <c r="Q59" s="229"/>
      <c r="R59" s="217"/>
      <c r="S59" s="218"/>
      <c r="T59" s="229"/>
    </row>
    <row r="60" spans="2:20" ht="27.6" customHeight="1">
      <c r="B60" s="224"/>
      <c r="C60" s="225"/>
      <c r="D60" s="268" t="str">
        <f>IF(B60="","",TEXT(DATE(2018+E17+IF(MONTH(B60)&lt;4,1,0),MONTH(B60),DAY(B60)),"(aaa)"))</f>
        <v/>
      </c>
      <c r="E60" s="251"/>
      <c r="F60" s="252"/>
      <c r="G60" s="252"/>
      <c r="H60" s="252"/>
      <c r="I60" s="252"/>
      <c r="J60" s="253"/>
      <c r="K60" s="153" t="s">
        <v>161</v>
      </c>
      <c r="L60" s="220"/>
      <c r="M60" s="221"/>
      <c r="N60" s="154" t="s">
        <v>51</v>
      </c>
      <c r="O60" s="211"/>
      <c r="P60" s="212"/>
      <c r="Q60" s="228" t="s">
        <v>51</v>
      </c>
      <c r="R60" s="211"/>
      <c r="S60" s="212"/>
      <c r="T60" s="228" t="s">
        <v>51</v>
      </c>
    </row>
    <row r="61" spans="2:20" ht="27.6" customHeight="1">
      <c r="B61" s="226"/>
      <c r="C61" s="227"/>
      <c r="D61" s="269"/>
      <c r="E61" s="254"/>
      <c r="F61" s="255"/>
      <c r="G61" s="255"/>
      <c r="H61" s="255"/>
      <c r="I61" s="255"/>
      <c r="J61" s="256"/>
      <c r="K61" s="153" t="s">
        <v>162</v>
      </c>
      <c r="L61" s="220"/>
      <c r="M61" s="221"/>
      <c r="N61" s="154" t="s">
        <v>51</v>
      </c>
      <c r="O61" s="217"/>
      <c r="P61" s="218"/>
      <c r="Q61" s="229"/>
      <c r="R61" s="217"/>
      <c r="S61" s="218"/>
      <c r="T61" s="229"/>
    </row>
    <row r="62" spans="2:20" ht="27.6" customHeight="1">
      <c r="B62" s="224"/>
      <c r="C62" s="225"/>
      <c r="D62" s="268" t="str">
        <f>IF(B62="","",TEXT(DATE(2018+E17+IF(MONTH(B62)&lt;4,1,0),MONTH(B62),DAY(B62)),"(aaa)"))</f>
        <v/>
      </c>
      <c r="E62" s="251"/>
      <c r="F62" s="252"/>
      <c r="G62" s="252"/>
      <c r="H62" s="252"/>
      <c r="I62" s="252"/>
      <c r="J62" s="253"/>
      <c r="K62" s="153" t="s">
        <v>161</v>
      </c>
      <c r="L62" s="220"/>
      <c r="M62" s="221"/>
      <c r="N62" s="154" t="s">
        <v>51</v>
      </c>
      <c r="O62" s="211"/>
      <c r="P62" s="212"/>
      <c r="Q62" s="228" t="s">
        <v>51</v>
      </c>
      <c r="R62" s="211"/>
      <c r="S62" s="212"/>
      <c r="T62" s="228" t="s">
        <v>51</v>
      </c>
    </row>
    <row r="63" spans="2:20" ht="27.6" customHeight="1">
      <c r="B63" s="226"/>
      <c r="C63" s="227"/>
      <c r="D63" s="269"/>
      <c r="E63" s="254"/>
      <c r="F63" s="255"/>
      <c r="G63" s="255"/>
      <c r="H63" s="255"/>
      <c r="I63" s="255"/>
      <c r="J63" s="256"/>
      <c r="K63" s="153" t="s">
        <v>162</v>
      </c>
      <c r="L63" s="220"/>
      <c r="M63" s="221"/>
      <c r="N63" s="154" t="s">
        <v>51</v>
      </c>
      <c r="O63" s="217"/>
      <c r="P63" s="218"/>
      <c r="Q63" s="229"/>
      <c r="R63" s="217"/>
      <c r="S63" s="218"/>
      <c r="T63" s="229"/>
    </row>
    <row r="64" spans="2:20" ht="27.6" customHeight="1">
      <c r="B64" s="224"/>
      <c r="C64" s="225"/>
      <c r="D64" s="268" t="str">
        <f>IF(B64="","",TEXT(DATE(2018+E17+IF(MONTH(B64)&lt;4,1,0),MONTH(B64),DAY(B64)),"(aaa)"))</f>
        <v/>
      </c>
      <c r="E64" s="251"/>
      <c r="F64" s="252"/>
      <c r="G64" s="252"/>
      <c r="H64" s="252"/>
      <c r="I64" s="252"/>
      <c r="J64" s="253"/>
      <c r="K64" s="153" t="s">
        <v>161</v>
      </c>
      <c r="L64" s="220"/>
      <c r="M64" s="221"/>
      <c r="N64" s="154" t="s">
        <v>51</v>
      </c>
      <c r="O64" s="211"/>
      <c r="P64" s="212"/>
      <c r="Q64" s="228" t="s">
        <v>51</v>
      </c>
      <c r="R64" s="211"/>
      <c r="S64" s="212"/>
      <c r="T64" s="228" t="s">
        <v>51</v>
      </c>
    </row>
    <row r="65" spans="2:20" ht="27.6" customHeight="1">
      <c r="B65" s="226"/>
      <c r="C65" s="227"/>
      <c r="D65" s="269"/>
      <c r="E65" s="254"/>
      <c r="F65" s="255"/>
      <c r="G65" s="255"/>
      <c r="H65" s="255"/>
      <c r="I65" s="255"/>
      <c r="J65" s="256"/>
      <c r="K65" s="153" t="s">
        <v>162</v>
      </c>
      <c r="L65" s="220"/>
      <c r="M65" s="221"/>
      <c r="N65" s="154" t="s">
        <v>51</v>
      </c>
      <c r="O65" s="217"/>
      <c r="P65" s="218"/>
      <c r="Q65" s="229"/>
      <c r="R65" s="217"/>
      <c r="S65" s="218"/>
      <c r="T65" s="229"/>
    </row>
    <row r="66" spans="2:20" ht="27.6" customHeight="1">
      <c r="B66" s="224"/>
      <c r="C66" s="225"/>
      <c r="D66" s="268" t="str">
        <f>IF(B66="","",TEXT(DATE(2018+E17+IF(MONTH(B66)&lt;4,1,0),MONTH(B66),DAY(B66)),"(aaa)"))</f>
        <v/>
      </c>
      <c r="E66" s="251"/>
      <c r="F66" s="252"/>
      <c r="G66" s="252"/>
      <c r="H66" s="252"/>
      <c r="I66" s="252"/>
      <c r="J66" s="253"/>
      <c r="K66" s="153" t="s">
        <v>161</v>
      </c>
      <c r="L66" s="220"/>
      <c r="M66" s="221"/>
      <c r="N66" s="154" t="s">
        <v>51</v>
      </c>
      <c r="O66" s="211"/>
      <c r="P66" s="212"/>
      <c r="Q66" s="228" t="s">
        <v>51</v>
      </c>
      <c r="R66" s="211"/>
      <c r="S66" s="212"/>
      <c r="T66" s="228" t="s">
        <v>51</v>
      </c>
    </row>
    <row r="67" spans="2:20" ht="27.6" customHeight="1">
      <c r="B67" s="226"/>
      <c r="C67" s="227"/>
      <c r="D67" s="269"/>
      <c r="E67" s="254"/>
      <c r="F67" s="255"/>
      <c r="G67" s="255"/>
      <c r="H67" s="255"/>
      <c r="I67" s="255"/>
      <c r="J67" s="256"/>
      <c r="K67" s="153" t="s">
        <v>162</v>
      </c>
      <c r="L67" s="220"/>
      <c r="M67" s="221"/>
      <c r="N67" s="154" t="s">
        <v>51</v>
      </c>
      <c r="O67" s="217"/>
      <c r="P67" s="218"/>
      <c r="Q67" s="229"/>
      <c r="R67" s="217"/>
      <c r="S67" s="218"/>
      <c r="T67" s="229"/>
    </row>
    <row r="68" spans="2:20" ht="27.6" customHeight="1">
      <c r="B68" s="224"/>
      <c r="C68" s="225"/>
      <c r="D68" s="268" t="str">
        <f>IF(B68="","",TEXT(DATE(2018+E17+IF(MONTH(B68)&lt;4,1,0),MONTH(B68),DAY(B68)),"(aaa)"))</f>
        <v/>
      </c>
      <c r="E68" s="251"/>
      <c r="F68" s="252"/>
      <c r="G68" s="252"/>
      <c r="H68" s="252"/>
      <c r="I68" s="252"/>
      <c r="J68" s="253"/>
      <c r="K68" s="153" t="s">
        <v>161</v>
      </c>
      <c r="L68" s="220"/>
      <c r="M68" s="221"/>
      <c r="N68" s="154" t="s">
        <v>51</v>
      </c>
      <c r="O68" s="211"/>
      <c r="P68" s="212"/>
      <c r="Q68" s="228" t="s">
        <v>51</v>
      </c>
      <c r="R68" s="211"/>
      <c r="S68" s="212"/>
      <c r="T68" s="228" t="s">
        <v>51</v>
      </c>
    </row>
    <row r="69" spans="2:20" ht="27.6" customHeight="1">
      <c r="B69" s="226"/>
      <c r="C69" s="227"/>
      <c r="D69" s="269"/>
      <c r="E69" s="254"/>
      <c r="F69" s="255"/>
      <c r="G69" s="255"/>
      <c r="H69" s="255"/>
      <c r="I69" s="255"/>
      <c r="J69" s="256"/>
      <c r="K69" s="153" t="s">
        <v>162</v>
      </c>
      <c r="L69" s="220"/>
      <c r="M69" s="221"/>
      <c r="N69" s="154" t="s">
        <v>51</v>
      </c>
      <c r="O69" s="217"/>
      <c r="P69" s="218"/>
      <c r="Q69" s="229"/>
      <c r="R69" s="217"/>
      <c r="S69" s="218"/>
      <c r="T69" s="229"/>
    </row>
    <row r="70" spans="2:20" ht="27.6" customHeight="1">
      <c r="B70" s="224"/>
      <c r="C70" s="225"/>
      <c r="D70" s="268" t="str">
        <f>IF(B70="","",TEXT(DATE(2018+E17+IF(MONTH(B70)&lt;4,1,0),MONTH(B70),DAY(B70)),"(aaa)"))</f>
        <v/>
      </c>
      <c r="E70" s="251"/>
      <c r="F70" s="252"/>
      <c r="G70" s="252"/>
      <c r="H70" s="252"/>
      <c r="I70" s="252"/>
      <c r="J70" s="253"/>
      <c r="K70" s="153" t="s">
        <v>161</v>
      </c>
      <c r="L70" s="220"/>
      <c r="M70" s="221"/>
      <c r="N70" s="154" t="s">
        <v>51</v>
      </c>
      <c r="O70" s="211"/>
      <c r="P70" s="212"/>
      <c r="Q70" s="228" t="s">
        <v>51</v>
      </c>
      <c r="R70" s="211"/>
      <c r="S70" s="212"/>
      <c r="T70" s="228" t="s">
        <v>51</v>
      </c>
    </row>
    <row r="71" spans="2:20" ht="27.6" customHeight="1">
      <c r="B71" s="226"/>
      <c r="C71" s="227"/>
      <c r="D71" s="269"/>
      <c r="E71" s="254"/>
      <c r="F71" s="255"/>
      <c r="G71" s="255"/>
      <c r="H71" s="255"/>
      <c r="I71" s="255"/>
      <c r="J71" s="256"/>
      <c r="K71" s="153" t="s">
        <v>162</v>
      </c>
      <c r="L71" s="220"/>
      <c r="M71" s="221"/>
      <c r="N71" s="154" t="s">
        <v>51</v>
      </c>
      <c r="O71" s="217"/>
      <c r="P71" s="218"/>
      <c r="Q71" s="229"/>
      <c r="R71" s="217"/>
      <c r="S71" s="218"/>
      <c r="T71" s="229"/>
    </row>
    <row r="72" spans="2:20" ht="27.6" customHeight="1">
      <c r="B72" s="224" t="s">
        <v>164</v>
      </c>
      <c r="C72" s="225"/>
      <c r="D72" s="225"/>
      <c r="E72" s="225"/>
      <c r="F72" s="225"/>
      <c r="G72" s="225"/>
      <c r="H72" s="225"/>
      <c r="I72" s="225"/>
      <c r="J72" s="225"/>
      <c r="K72" s="153" t="s">
        <v>161</v>
      </c>
      <c r="L72" s="245">
        <f>SUM(L46,L48,L50,L52,L54,L56,L58,L60,L62,L64,L66,L68,L70)</f>
        <v>0</v>
      </c>
      <c r="M72" s="246"/>
      <c r="N72" s="154" t="s">
        <v>51</v>
      </c>
      <c r="O72" s="247">
        <f>SUM(O46:P71)</f>
        <v>0</v>
      </c>
      <c r="P72" s="248"/>
      <c r="Q72" s="228" t="s">
        <v>51</v>
      </c>
      <c r="R72" s="247">
        <f>SUM(R46:S71)</f>
        <v>0</v>
      </c>
      <c r="S72" s="248"/>
      <c r="T72" s="228" t="s">
        <v>51</v>
      </c>
    </row>
    <row r="73" spans="2:20" ht="27.6" customHeight="1">
      <c r="B73" s="226"/>
      <c r="C73" s="227"/>
      <c r="D73" s="227"/>
      <c r="E73" s="227"/>
      <c r="F73" s="227"/>
      <c r="G73" s="227"/>
      <c r="H73" s="227"/>
      <c r="I73" s="227"/>
      <c r="J73" s="227"/>
      <c r="K73" s="153" t="s">
        <v>162</v>
      </c>
      <c r="L73" s="245">
        <f>SUM(L47,L49,L51,L53,L55,L57,L59,L61,L63,L65,L67,L69,L71)</f>
        <v>0</v>
      </c>
      <c r="M73" s="246"/>
      <c r="N73" s="154" t="s">
        <v>51</v>
      </c>
      <c r="O73" s="249"/>
      <c r="P73" s="250"/>
      <c r="Q73" s="229"/>
      <c r="R73" s="249"/>
      <c r="S73" s="250"/>
      <c r="T73" s="229"/>
    </row>
    <row r="74" spans="2:20" ht="18.600000000000001" customHeight="1">
      <c r="B74" s="155"/>
      <c r="C74" s="155"/>
      <c r="D74" s="155"/>
      <c r="E74" s="155"/>
      <c r="F74" s="155"/>
      <c r="G74" s="155"/>
      <c r="H74" s="155"/>
      <c r="I74" s="155"/>
      <c r="J74" s="155"/>
      <c r="K74" s="155"/>
      <c r="L74" s="155"/>
      <c r="M74" s="155"/>
      <c r="N74" s="155"/>
      <c r="O74" s="132"/>
      <c r="P74" s="144"/>
      <c r="Q74" s="144"/>
      <c r="R74" s="144"/>
      <c r="S74" s="144"/>
      <c r="T74" s="156"/>
    </row>
    <row r="75" spans="2:20" ht="24.6" customHeight="1">
      <c r="B75" s="367" t="s">
        <v>84</v>
      </c>
      <c r="C75" s="368"/>
      <c r="D75" s="368"/>
      <c r="E75" s="363" t="s">
        <v>201</v>
      </c>
      <c r="F75" s="364"/>
      <c r="G75" s="364"/>
      <c r="H75" s="364"/>
      <c r="I75" s="364"/>
      <c r="J75" s="364"/>
      <c r="K75" s="364"/>
      <c r="L75" s="364"/>
      <c r="M75" s="364"/>
      <c r="N75" s="364"/>
      <c r="O75" s="364"/>
      <c r="P75" s="364"/>
      <c r="Q75" s="364"/>
      <c r="R75" s="364"/>
      <c r="S75" s="364"/>
      <c r="T75" s="365"/>
    </row>
    <row r="76" spans="2:20" ht="24.6" customHeight="1">
      <c r="B76" s="369"/>
      <c r="C76" s="370"/>
      <c r="D76" s="370"/>
      <c r="E76" s="373"/>
      <c r="F76" s="374"/>
      <c r="G76" s="374"/>
      <c r="H76" s="374"/>
      <c r="I76" s="374"/>
      <c r="J76" s="374"/>
      <c r="K76" s="374"/>
      <c r="L76" s="374"/>
      <c r="M76" s="374"/>
      <c r="N76" s="374"/>
      <c r="O76" s="374"/>
      <c r="P76" s="374"/>
      <c r="Q76" s="374"/>
      <c r="R76" s="374"/>
      <c r="S76" s="374"/>
      <c r="T76" s="375"/>
    </row>
    <row r="77" spans="2:20" ht="24.6" customHeight="1">
      <c r="B77" s="369"/>
      <c r="C77" s="370"/>
      <c r="D77" s="370"/>
      <c r="E77" s="373"/>
      <c r="F77" s="374"/>
      <c r="G77" s="374"/>
      <c r="H77" s="374"/>
      <c r="I77" s="374"/>
      <c r="J77" s="374"/>
      <c r="K77" s="374"/>
      <c r="L77" s="374"/>
      <c r="M77" s="374"/>
      <c r="N77" s="374"/>
      <c r="O77" s="374"/>
      <c r="P77" s="374"/>
      <c r="Q77" s="374"/>
      <c r="R77" s="374"/>
      <c r="S77" s="374"/>
      <c r="T77" s="375"/>
    </row>
    <row r="78" spans="2:20" ht="24.6" customHeight="1">
      <c r="B78" s="369"/>
      <c r="C78" s="370"/>
      <c r="D78" s="370"/>
      <c r="E78" s="373"/>
      <c r="F78" s="374"/>
      <c r="G78" s="374"/>
      <c r="H78" s="374"/>
      <c r="I78" s="374"/>
      <c r="J78" s="374"/>
      <c r="K78" s="374"/>
      <c r="L78" s="374"/>
      <c r="M78" s="374"/>
      <c r="N78" s="374"/>
      <c r="O78" s="374"/>
      <c r="P78" s="374"/>
      <c r="Q78" s="374"/>
      <c r="R78" s="374"/>
      <c r="S78" s="374"/>
      <c r="T78" s="375"/>
    </row>
    <row r="79" spans="2:20" ht="24.6" customHeight="1">
      <c r="B79" s="371"/>
      <c r="C79" s="372"/>
      <c r="D79" s="372"/>
      <c r="E79" s="376"/>
      <c r="F79" s="377"/>
      <c r="G79" s="377"/>
      <c r="H79" s="377"/>
      <c r="I79" s="377"/>
      <c r="J79" s="377"/>
      <c r="K79" s="377"/>
      <c r="L79" s="377"/>
      <c r="M79" s="377"/>
      <c r="N79" s="377"/>
      <c r="O79" s="377"/>
      <c r="P79" s="377"/>
      <c r="Q79" s="377"/>
      <c r="R79" s="377"/>
      <c r="S79" s="377"/>
      <c r="T79" s="378"/>
    </row>
    <row r="80" spans="2:20" ht="12.6" customHeight="1">
      <c r="B80" s="126"/>
      <c r="C80" s="126"/>
      <c r="D80" s="126"/>
      <c r="E80" s="136"/>
      <c r="F80" s="136"/>
      <c r="G80" s="136"/>
      <c r="H80" s="136"/>
      <c r="I80" s="136"/>
      <c r="J80" s="136"/>
      <c r="K80" s="136"/>
      <c r="L80" s="136"/>
      <c r="M80" s="136"/>
      <c r="N80" s="136"/>
      <c r="O80" s="136"/>
      <c r="P80" s="136"/>
      <c r="Q80" s="136"/>
      <c r="R80" s="136"/>
      <c r="S80" s="136"/>
      <c r="T80" s="136"/>
    </row>
    <row r="81" spans="2:20" ht="31.2" customHeight="1">
      <c r="B81" s="126"/>
      <c r="C81" s="126"/>
      <c r="D81" s="126"/>
      <c r="E81" s="136"/>
      <c r="F81" s="136"/>
      <c r="G81" s="136"/>
      <c r="H81" s="136"/>
      <c r="I81" s="126" t="s">
        <v>87</v>
      </c>
      <c r="J81" s="136"/>
      <c r="K81" s="136"/>
      <c r="L81" s="136"/>
      <c r="M81" s="136"/>
      <c r="N81" s="136"/>
      <c r="O81" s="136"/>
      <c r="P81" s="136"/>
      <c r="Q81" s="136"/>
      <c r="R81" s="136"/>
      <c r="S81" s="136"/>
      <c r="T81" s="136"/>
    </row>
    <row r="82" spans="2:20" ht="19.2">
      <c r="B82" s="143" t="s">
        <v>68</v>
      </c>
      <c r="C82" s="129" t="s">
        <v>165</v>
      </c>
    </row>
    <row r="83" spans="2:20" ht="6.6" customHeight="1"/>
    <row r="84" spans="2:20" ht="18.600000000000001" customHeight="1">
      <c r="B84" s="157" t="s">
        <v>90</v>
      </c>
    </row>
    <row r="85" spans="2:20" ht="13.8" customHeight="1">
      <c r="B85" s="344" t="s">
        <v>91</v>
      </c>
      <c r="C85" s="345"/>
      <c r="D85" s="345"/>
      <c r="E85" s="345"/>
      <c r="F85" s="313" t="s">
        <v>166</v>
      </c>
      <c r="G85" s="314"/>
      <c r="H85" s="314"/>
      <c r="I85" s="314"/>
      <c r="J85" s="352"/>
      <c r="K85" s="329" t="s">
        <v>93</v>
      </c>
      <c r="L85" s="329"/>
      <c r="M85" s="329"/>
      <c r="N85" s="329"/>
      <c r="O85" s="329"/>
      <c r="P85" s="329"/>
      <c r="Q85" s="329"/>
      <c r="R85" s="329"/>
      <c r="S85" s="329"/>
      <c r="T85" s="366"/>
    </row>
    <row r="86" spans="2:20" ht="13.8" customHeight="1">
      <c r="B86" s="346"/>
      <c r="C86" s="347"/>
      <c r="D86" s="347"/>
      <c r="E86" s="347"/>
      <c r="F86" s="257"/>
      <c r="G86" s="258"/>
      <c r="H86" s="258"/>
      <c r="I86" s="258"/>
      <c r="J86" s="342"/>
      <c r="K86" s="329"/>
      <c r="L86" s="329"/>
      <c r="M86" s="329"/>
      <c r="N86" s="329"/>
      <c r="O86" s="329"/>
      <c r="P86" s="329"/>
      <c r="Q86" s="329"/>
      <c r="R86" s="329"/>
      <c r="S86" s="329"/>
      <c r="T86" s="366"/>
    </row>
    <row r="87" spans="2:20" ht="43.2" customHeight="1">
      <c r="B87" s="267" t="s">
        <v>94</v>
      </c>
      <c r="C87" s="328" t="s">
        <v>95</v>
      </c>
      <c r="D87" s="329"/>
      <c r="E87" s="329"/>
      <c r="F87" s="361"/>
      <c r="G87" s="362"/>
      <c r="H87" s="362"/>
      <c r="I87" s="362"/>
      <c r="J87" s="51" t="s">
        <v>19</v>
      </c>
      <c r="K87" s="355"/>
      <c r="L87" s="355"/>
      <c r="M87" s="355"/>
      <c r="N87" s="355"/>
      <c r="O87" s="355"/>
      <c r="P87" s="355"/>
      <c r="Q87" s="355"/>
      <c r="R87" s="355"/>
      <c r="S87" s="355"/>
      <c r="T87" s="356"/>
    </row>
    <row r="88" spans="2:20" ht="43.2" customHeight="1">
      <c r="B88" s="267"/>
      <c r="C88" s="328" t="s">
        <v>96</v>
      </c>
      <c r="D88" s="329"/>
      <c r="E88" s="329"/>
      <c r="F88" s="333"/>
      <c r="G88" s="332"/>
      <c r="H88" s="332"/>
      <c r="I88" s="332"/>
      <c r="J88" s="51" t="s">
        <v>19</v>
      </c>
      <c r="K88" s="355"/>
      <c r="L88" s="355"/>
      <c r="M88" s="355"/>
      <c r="N88" s="355"/>
      <c r="O88" s="355"/>
      <c r="P88" s="355"/>
      <c r="Q88" s="355"/>
      <c r="R88" s="355"/>
      <c r="S88" s="355"/>
      <c r="T88" s="356"/>
    </row>
    <row r="89" spans="2:20" ht="43.2" customHeight="1">
      <c r="B89" s="267"/>
      <c r="C89" s="328" t="s">
        <v>97</v>
      </c>
      <c r="D89" s="329"/>
      <c r="E89" s="329"/>
      <c r="F89" s="361"/>
      <c r="G89" s="362"/>
      <c r="H89" s="362"/>
      <c r="I89" s="362"/>
      <c r="J89" s="51" t="s">
        <v>19</v>
      </c>
      <c r="K89" s="355"/>
      <c r="L89" s="355"/>
      <c r="M89" s="355"/>
      <c r="N89" s="355"/>
      <c r="O89" s="355"/>
      <c r="P89" s="355"/>
      <c r="Q89" s="355"/>
      <c r="R89" s="355"/>
      <c r="S89" s="355"/>
      <c r="T89" s="356"/>
    </row>
    <row r="90" spans="2:20" ht="36" customHeight="1">
      <c r="B90" s="328"/>
      <c r="C90" s="329"/>
      <c r="D90" s="329"/>
      <c r="E90" s="329"/>
      <c r="F90" s="361"/>
      <c r="G90" s="362"/>
      <c r="H90" s="362"/>
      <c r="I90" s="362"/>
      <c r="J90" s="51" t="s">
        <v>19</v>
      </c>
      <c r="K90" s="355"/>
      <c r="L90" s="355"/>
      <c r="M90" s="355"/>
      <c r="N90" s="355"/>
      <c r="O90" s="355"/>
      <c r="P90" s="355"/>
      <c r="Q90" s="355"/>
      <c r="R90" s="355"/>
      <c r="S90" s="355"/>
      <c r="T90" s="356"/>
    </row>
    <row r="91" spans="2:20" ht="36" customHeight="1">
      <c r="B91" s="328"/>
      <c r="C91" s="329"/>
      <c r="D91" s="329"/>
      <c r="E91" s="329"/>
      <c r="F91" s="333"/>
      <c r="G91" s="332"/>
      <c r="H91" s="332"/>
      <c r="I91" s="332"/>
      <c r="J91" s="51" t="s">
        <v>19</v>
      </c>
      <c r="K91" s="355"/>
      <c r="L91" s="355"/>
      <c r="M91" s="355"/>
      <c r="N91" s="355"/>
      <c r="O91" s="355"/>
      <c r="P91" s="355"/>
      <c r="Q91" s="355"/>
      <c r="R91" s="355"/>
      <c r="S91" s="355"/>
      <c r="T91" s="356"/>
    </row>
    <row r="92" spans="2:20" ht="36" customHeight="1">
      <c r="B92" s="328"/>
      <c r="C92" s="329"/>
      <c r="D92" s="329"/>
      <c r="E92" s="329"/>
      <c r="F92" s="353"/>
      <c r="G92" s="354"/>
      <c r="H92" s="354"/>
      <c r="I92" s="354"/>
      <c r="J92" s="51" t="s">
        <v>19</v>
      </c>
      <c r="K92" s="355"/>
      <c r="L92" s="355"/>
      <c r="M92" s="355"/>
      <c r="N92" s="355"/>
      <c r="O92" s="355"/>
      <c r="P92" s="355"/>
      <c r="Q92" s="355"/>
      <c r="R92" s="355"/>
      <c r="S92" s="355"/>
      <c r="T92" s="356"/>
    </row>
    <row r="93" spans="2:20" ht="36" customHeight="1">
      <c r="B93" s="328"/>
      <c r="C93" s="329"/>
      <c r="D93" s="329"/>
      <c r="E93" s="329"/>
      <c r="F93" s="353"/>
      <c r="G93" s="354"/>
      <c r="H93" s="354"/>
      <c r="I93" s="354"/>
      <c r="J93" s="51" t="s">
        <v>19</v>
      </c>
      <c r="K93" s="355"/>
      <c r="L93" s="355"/>
      <c r="M93" s="355"/>
      <c r="N93" s="355"/>
      <c r="O93" s="355"/>
      <c r="P93" s="355"/>
      <c r="Q93" s="355"/>
      <c r="R93" s="355"/>
      <c r="S93" s="355"/>
      <c r="T93" s="356"/>
    </row>
    <row r="94" spans="2:20" ht="36.6" customHeight="1">
      <c r="B94" s="257" t="s">
        <v>102</v>
      </c>
      <c r="C94" s="258"/>
      <c r="D94" s="258"/>
      <c r="E94" s="258"/>
      <c r="F94" s="357">
        <f>SUM(F87:I93)</f>
        <v>0</v>
      </c>
      <c r="G94" s="331"/>
      <c r="H94" s="331"/>
      <c r="I94" s="331"/>
      <c r="J94" s="50" t="s">
        <v>19</v>
      </c>
      <c r="K94" s="358"/>
      <c r="L94" s="359"/>
      <c r="M94" s="359"/>
      <c r="N94" s="359"/>
      <c r="O94" s="359"/>
      <c r="P94" s="359"/>
      <c r="Q94" s="359"/>
      <c r="R94" s="359"/>
      <c r="S94" s="359"/>
      <c r="T94" s="360"/>
    </row>
    <row r="95" spans="2:20" ht="14.4">
      <c r="B95" s="39"/>
      <c r="C95" s="39"/>
      <c r="D95" s="39"/>
      <c r="E95" s="39"/>
      <c r="F95" s="40"/>
      <c r="G95" s="41"/>
      <c r="H95" s="41"/>
      <c r="I95" s="41"/>
      <c r="J95" s="39"/>
      <c r="K95" s="53"/>
      <c r="L95" s="53"/>
      <c r="M95" s="53"/>
      <c r="N95" s="53"/>
      <c r="O95" s="53"/>
      <c r="P95" s="53"/>
      <c r="Q95" s="53"/>
      <c r="R95" s="53"/>
    </row>
    <row r="96" spans="2:20" ht="19.8" thickBot="1">
      <c r="B96" s="157" t="s">
        <v>103</v>
      </c>
      <c r="C96" s="157"/>
      <c r="D96" s="39"/>
      <c r="E96" s="39"/>
      <c r="F96" s="40"/>
      <c r="G96" s="41"/>
      <c r="H96" s="41"/>
      <c r="I96" s="41"/>
      <c r="J96" s="39"/>
      <c r="K96" s="53"/>
      <c r="L96" s="53"/>
      <c r="M96" s="53"/>
      <c r="N96" s="53"/>
      <c r="O96" s="53"/>
      <c r="P96" s="53"/>
      <c r="Q96" s="53"/>
      <c r="R96" s="53"/>
    </row>
    <row r="97" spans="2:20" ht="13.8" customHeight="1" thickTop="1" thickBot="1">
      <c r="B97" s="344" t="s">
        <v>91</v>
      </c>
      <c r="C97" s="345"/>
      <c r="D97" s="348" t="s">
        <v>166</v>
      </c>
      <c r="E97" s="349"/>
      <c r="F97" s="349"/>
      <c r="G97" s="42"/>
      <c r="H97" s="42"/>
      <c r="I97" s="42"/>
      <c r="J97" s="42"/>
      <c r="K97" s="42"/>
      <c r="L97" s="42"/>
      <c r="M97" s="42"/>
      <c r="N97" s="42"/>
      <c r="O97" s="54"/>
      <c r="P97" s="314" t="s">
        <v>93</v>
      </c>
      <c r="Q97" s="314"/>
      <c r="R97" s="314"/>
      <c r="S97" s="314"/>
      <c r="T97" s="352"/>
    </row>
    <row r="98" spans="2:20" ht="34.200000000000003" customHeight="1" thickTop="1">
      <c r="B98" s="346"/>
      <c r="C98" s="347"/>
      <c r="D98" s="350"/>
      <c r="E98" s="347"/>
      <c r="F98" s="351"/>
      <c r="G98" s="341" t="s">
        <v>202</v>
      </c>
      <c r="H98" s="258"/>
      <c r="I98" s="258"/>
      <c r="J98" s="342"/>
      <c r="K98" s="343" t="s">
        <v>203</v>
      </c>
      <c r="L98" s="258"/>
      <c r="M98" s="258"/>
      <c r="N98" s="258"/>
      <c r="O98" s="342"/>
      <c r="P98" s="257"/>
      <c r="Q98" s="258"/>
      <c r="R98" s="258"/>
      <c r="S98" s="258"/>
      <c r="T98" s="342"/>
    </row>
    <row r="99" spans="2:20" ht="33" customHeight="1">
      <c r="B99" s="328"/>
      <c r="C99" s="329"/>
      <c r="D99" s="330">
        <f>SUM(G99,K99)</f>
        <v>0</v>
      </c>
      <c r="E99" s="331"/>
      <c r="F99" s="43" t="s">
        <v>19</v>
      </c>
      <c r="G99" s="332"/>
      <c r="H99" s="332"/>
      <c r="I99" s="332"/>
      <c r="J99" s="51" t="s">
        <v>19</v>
      </c>
      <c r="K99" s="333"/>
      <c r="L99" s="332"/>
      <c r="M99" s="332"/>
      <c r="N99" s="332"/>
      <c r="O99" s="51" t="s">
        <v>19</v>
      </c>
      <c r="P99" s="334"/>
      <c r="Q99" s="335"/>
      <c r="R99" s="335"/>
      <c r="S99" s="335"/>
      <c r="T99" s="336"/>
    </row>
    <row r="100" spans="2:20" ht="33" customHeight="1">
      <c r="B100" s="328"/>
      <c r="C100" s="329"/>
      <c r="D100" s="330">
        <f>SUM(G100,K100)</f>
        <v>0</v>
      </c>
      <c r="E100" s="331"/>
      <c r="F100" s="43" t="s">
        <v>19</v>
      </c>
      <c r="G100" s="332"/>
      <c r="H100" s="332"/>
      <c r="I100" s="332"/>
      <c r="J100" s="51" t="s">
        <v>19</v>
      </c>
      <c r="K100" s="333"/>
      <c r="L100" s="332"/>
      <c r="M100" s="332"/>
      <c r="N100" s="332"/>
      <c r="O100" s="51" t="s">
        <v>19</v>
      </c>
      <c r="P100" s="334"/>
      <c r="Q100" s="335"/>
      <c r="R100" s="335"/>
      <c r="S100" s="335"/>
      <c r="T100" s="336"/>
    </row>
    <row r="101" spans="2:20" ht="33" customHeight="1">
      <c r="B101" s="328"/>
      <c r="C101" s="329"/>
      <c r="D101" s="337"/>
      <c r="E101" s="331"/>
      <c r="F101" s="43" t="s">
        <v>19</v>
      </c>
      <c r="G101" s="332"/>
      <c r="H101" s="332"/>
      <c r="I101" s="332"/>
      <c r="J101" s="51" t="s">
        <v>19</v>
      </c>
      <c r="K101" s="333"/>
      <c r="L101" s="332"/>
      <c r="M101" s="332"/>
      <c r="N101" s="332"/>
      <c r="O101" s="51" t="s">
        <v>19</v>
      </c>
      <c r="P101" s="338"/>
      <c r="Q101" s="339"/>
      <c r="R101" s="339"/>
      <c r="S101" s="339"/>
      <c r="T101" s="340"/>
    </row>
    <row r="102" spans="2:20" ht="33" customHeight="1">
      <c r="B102" s="328"/>
      <c r="C102" s="329"/>
      <c r="D102" s="330">
        <f t="shared" ref="D102:D107" si="0">SUM(G102,K102)</f>
        <v>0</v>
      </c>
      <c r="E102" s="331"/>
      <c r="F102" s="43" t="s">
        <v>19</v>
      </c>
      <c r="G102" s="332"/>
      <c r="H102" s="332"/>
      <c r="I102" s="332"/>
      <c r="J102" s="51" t="s">
        <v>19</v>
      </c>
      <c r="K102" s="333"/>
      <c r="L102" s="332"/>
      <c r="M102" s="332"/>
      <c r="N102" s="332"/>
      <c r="O102" s="51" t="s">
        <v>19</v>
      </c>
      <c r="P102" s="334"/>
      <c r="Q102" s="335"/>
      <c r="R102" s="335"/>
      <c r="S102" s="335"/>
      <c r="T102" s="336"/>
    </row>
    <row r="103" spans="2:20" ht="33" customHeight="1">
      <c r="B103" s="328"/>
      <c r="C103" s="329"/>
      <c r="D103" s="330">
        <f t="shared" si="0"/>
        <v>0</v>
      </c>
      <c r="E103" s="331"/>
      <c r="F103" s="43" t="s">
        <v>19</v>
      </c>
      <c r="G103" s="332"/>
      <c r="H103" s="332"/>
      <c r="I103" s="332"/>
      <c r="J103" s="51" t="s">
        <v>19</v>
      </c>
      <c r="K103" s="333"/>
      <c r="L103" s="332"/>
      <c r="M103" s="332"/>
      <c r="N103" s="332"/>
      <c r="O103" s="51" t="s">
        <v>19</v>
      </c>
      <c r="P103" s="334"/>
      <c r="Q103" s="335"/>
      <c r="R103" s="335"/>
      <c r="S103" s="335"/>
      <c r="T103" s="336"/>
    </row>
    <row r="104" spans="2:20" ht="33" customHeight="1">
      <c r="B104" s="328"/>
      <c r="C104" s="329"/>
      <c r="D104" s="330">
        <f t="shared" si="0"/>
        <v>0</v>
      </c>
      <c r="E104" s="331"/>
      <c r="F104" s="43" t="s">
        <v>19</v>
      </c>
      <c r="G104" s="332"/>
      <c r="H104" s="332"/>
      <c r="I104" s="332"/>
      <c r="J104" s="51" t="s">
        <v>19</v>
      </c>
      <c r="K104" s="333"/>
      <c r="L104" s="332"/>
      <c r="M104" s="332"/>
      <c r="N104" s="332"/>
      <c r="O104" s="51" t="s">
        <v>19</v>
      </c>
      <c r="P104" s="334"/>
      <c r="Q104" s="335"/>
      <c r="R104" s="335"/>
      <c r="S104" s="335"/>
      <c r="T104" s="336"/>
    </row>
    <row r="105" spans="2:20" ht="33" customHeight="1">
      <c r="B105" s="328"/>
      <c r="C105" s="329"/>
      <c r="D105" s="330">
        <f t="shared" si="0"/>
        <v>0</v>
      </c>
      <c r="E105" s="331"/>
      <c r="F105" s="43" t="s">
        <v>19</v>
      </c>
      <c r="G105" s="332"/>
      <c r="H105" s="332"/>
      <c r="I105" s="332"/>
      <c r="J105" s="51" t="s">
        <v>19</v>
      </c>
      <c r="K105" s="333"/>
      <c r="L105" s="332"/>
      <c r="M105" s="332"/>
      <c r="N105" s="332"/>
      <c r="O105" s="51" t="s">
        <v>19</v>
      </c>
      <c r="P105" s="334"/>
      <c r="Q105" s="335"/>
      <c r="R105" s="335"/>
      <c r="S105" s="335"/>
      <c r="T105" s="336"/>
    </row>
    <row r="106" spans="2:20" ht="33" customHeight="1">
      <c r="B106" s="328"/>
      <c r="C106" s="329"/>
      <c r="D106" s="330">
        <f t="shared" si="0"/>
        <v>0</v>
      </c>
      <c r="E106" s="331"/>
      <c r="F106" s="43" t="s">
        <v>19</v>
      </c>
      <c r="G106" s="332"/>
      <c r="H106" s="332"/>
      <c r="I106" s="332"/>
      <c r="J106" s="51" t="s">
        <v>19</v>
      </c>
      <c r="K106" s="333"/>
      <c r="L106" s="332"/>
      <c r="M106" s="332"/>
      <c r="N106" s="332"/>
      <c r="O106" s="51" t="s">
        <v>19</v>
      </c>
      <c r="P106" s="334"/>
      <c r="Q106" s="335"/>
      <c r="R106" s="335"/>
      <c r="S106" s="335"/>
      <c r="T106" s="336"/>
    </row>
    <row r="107" spans="2:20" ht="33" customHeight="1" thickBot="1">
      <c r="B107" s="313" t="s">
        <v>169</v>
      </c>
      <c r="C107" s="314"/>
      <c r="D107" s="315">
        <f t="shared" si="0"/>
        <v>0</v>
      </c>
      <c r="E107" s="316"/>
      <c r="F107" s="44" t="s">
        <v>19</v>
      </c>
      <c r="G107" s="317">
        <f>SUM(G99:I106)</f>
        <v>0</v>
      </c>
      <c r="H107" s="317"/>
      <c r="I107" s="317"/>
      <c r="J107" s="37" t="s">
        <v>19</v>
      </c>
      <c r="K107" s="318">
        <f>SUM(K99:N106)</f>
        <v>0</v>
      </c>
      <c r="L107" s="317"/>
      <c r="M107" s="317"/>
      <c r="N107" s="317"/>
      <c r="O107" s="49" t="s">
        <v>19</v>
      </c>
      <c r="P107" s="319"/>
      <c r="Q107" s="320"/>
      <c r="R107" s="320"/>
      <c r="S107" s="320"/>
      <c r="T107" s="321"/>
    </row>
    <row r="108" spans="2:20" ht="26.4" customHeight="1" thickTop="1">
      <c r="B108" s="236" t="s">
        <v>170</v>
      </c>
      <c r="C108" s="237"/>
      <c r="D108" s="242" t="s">
        <v>171</v>
      </c>
      <c r="E108" s="243"/>
      <c r="F108" s="244"/>
      <c r="G108" s="322" t="s">
        <v>172</v>
      </c>
      <c r="H108" s="322"/>
      <c r="I108" s="322"/>
      <c r="J108" s="323"/>
      <c r="K108" s="324" t="s">
        <v>173</v>
      </c>
      <c r="L108" s="322"/>
      <c r="M108" s="322"/>
      <c r="N108" s="158">
        <f>COUNT(B46:C71)</f>
        <v>0</v>
      </c>
      <c r="O108" s="159" t="s">
        <v>174</v>
      </c>
      <c r="P108" s="325" t="s">
        <v>175</v>
      </c>
      <c r="Q108" s="326"/>
      <c r="R108" s="326"/>
      <c r="S108" s="326"/>
      <c r="T108" s="327"/>
    </row>
    <row r="109" spans="2:20" ht="26.4" customHeight="1" thickBot="1">
      <c r="B109" s="238"/>
      <c r="C109" s="239"/>
      <c r="D109" s="233"/>
      <c r="E109" s="234"/>
      <c r="F109" s="235"/>
      <c r="G109" s="45" t="s">
        <v>176</v>
      </c>
      <c r="H109" s="310">
        <f>F87</f>
        <v>0</v>
      </c>
      <c r="I109" s="311"/>
      <c r="J109" s="57" t="s">
        <v>19</v>
      </c>
      <c r="K109" s="160" t="s">
        <v>177</v>
      </c>
      <c r="L109" s="310">
        <f t="array" ref="L109">_xlfn.IFS(COUNTA(B46:B71)&gt;=12,50000,COUNTA(B46:B71)=11,45900,COUNTA(B46:B71)=10,41600,COUNTA(B46:B71)=9,37400,COUNTA(B46:B71)=8,33300,COUNTA(B46:B71)=7,29100,COUNTA(B46:B71)=6,24900,COUNTA(B46:B71)=5,20800,COUNTA(B46:B71)=4,16600,COUNTA(B46:B71)=3,12400,COUNTA(B46:B71)=2,8300,COUNTA(B46:B71)=1,4100,COUNTA(B46:B71)=0,0)</f>
        <v>0</v>
      </c>
      <c r="M109" s="311"/>
      <c r="N109" s="311"/>
      <c r="O109" s="124" t="s">
        <v>19</v>
      </c>
      <c r="P109" s="161" t="s">
        <v>178</v>
      </c>
      <c r="Q109" s="310">
        <f>H109-L109</f>
        <v>0</v>
      </c>
      <c r="R109" s="311"/>
      <c r="S109" s="311"/>
      <c r="T109" s="162" t="s">
        <v>19</v>
      </c>
    </row>
    <row r="110" spans="2:20" ht="26.4" customHeight="1">
      <c r="B110" s="238"/>
      <c r="C110" s="239"/>
      <c r="D110" s="230" t="s">
        <v>179</v>
      </c>
      <c r="E110" s="231"/>
      <c r="F110" s="232"/>
      <c r="G110" s="304" t="s">
        <v>180</v>
      </c>
      <c r="H110" s="304"/>
      <c r="I110" s="304"/>
      <c r="J110" s="305"/>
      <c r="K110" s="306" t="s">
        <v>181</v>
      </c>
      <c r="L110" s="304"/>
      <c r="M110" s="304"/>
      <c r="N110" s="304"/>
      <c r="O110" s="304"/>
      <c r="P110" s="307" t="s">
        <v>182</v>
      </c>
      <c r="Q110" s="308"/>
      <c r="R110" s="308"/>
      <c r="S110" s="308"/>
      <c r="T110" s="309"/>
    </row>
    <row r="111" spans="2:20" ht="26.4" customHeight="1" thickBot="1">
      <c r="B111" s="238"/>
      <c r="C111" s="239"/>
      <c r="D111" s="233"/>
      <c r="E111" s="234"/>
      <c r="F111" s="235"/>
      <c r="G111" s="45" t="s">
        <v>183</v>
      </c>
      <c r="H111" s="310">
        <f>F89</f>
        <v>0</v>
      </c>
      <c r="I111" s="311"/>
      <c r="J111" s="57" t="s">
        <v>19</v>
      </c>
      <c r="K111" s="160" t="s">
        <v>184</v>
      </c>
      <c r="L111" s="310">
        <f>IFERROR(MIN(30000,ROUNDDOWN(INDEX(G:G,MATCH("会場使用料",B:B,0))/2,0)),0)</f>
        <v>0</v>
      </c>
      <c r="M111" s="311"/>
      <c r="N111" s="311"/>
      <c r="O111" s="124" t="s">
        <v>19</v>
      </c>
      <c r="P111" s="161" t="s">
        <v>185</v>
      </c>
      <c r="Q111" s="310">
        <f>IF(H111-L111&gt;0,H111-L111,0)</f>
        <v>0</v>
      </c>
      <c r="R111" s="311"/>
      <c r="S111" s="311"/>
      <c r="T111" s="162" t="s">
        <v>19</v>
      </c>
    </row>
    <row r="112" spans="2:20" ht="37.799999999999997" customHeight="1">
      <c r="B112" s="238"/>
      <c r="C112" s="239"/>
      <c r="D112" s="230" t="s">
        <v>186</v>
      </c>
      <c r="E112" s="231"/>
      <c r="F112" s="232"/>
      <c r="G112" s="312" t="s">
        <v>204</v>
      </c>
      <c r="H112" s="304"/>
      <c r="I112" s="304"/>
      <c r="J112" s="304"/>
      <c r="K112" s="306" t="s">
        <v>188</v>
      </c>
      <c r="L112" s="304"/>
      <c r="M112" s="304"/>
      <c r="N112" s="304"/>
      <c r="O112" s="304"/>
      <c r="P112" s="307" t="s">
        <v>189</v>
      </c>
      <c r="Q112" s="308"/>
      <c r="R112" s="308"/>
      <c r="S112" s="308"/>
      <c r="T112" s="309"/>
    </row>
    <row r="113" spans="2:20" ht="26.4" customHeight="1">
      <c r="B113" s="238"/>
      <c r="C113" s="239"/>
      <c r="D113" s="230"/>
      <c r="E113" s="231"/>
      <c r="F113" s="232"/>
      <c r="G113" s="270" t="s">
        <v>190</v>
      </c>
      <c r="H113" s="271">
        <f>SUM(L109,L111,F88)</f>
        <v>0</v>
      </c>
      <c r="I113" s="271"/>
      <c r="J113" s="271" t="s">
        <v>19</v>
      </c>
      <c r="K113" s="274" t="s">
        <v>191</v>
      </c>
      <c r="L113" s="271">
        <f>G107</f>
        <v>0</v>
      </c>
      <c r="M113" s="271"/>
      <c r="N113" s="271"/>
      <c r="O113" s="271" t="s">
        <v>19</v>
      </c>
      <c r="P113" s="163" t="s">
        <v>192</v>
      </c>
      <c r="Q113" s="277">
        <f>IF(H113-L113&gt;0,H113-L113,0)</f>
        <v>0</v>
      </c>
      <c r="R113" s="271"/>
      <c r="S113" s="271"/>
      <c r="T113" s="164" t="s">
        <v>19</v>
      </c>
    </row>
    <row r="114" spans="2:20" ht="26.4" customHeight="1">
      <c r="B114" s="238"/>
      <c r="C114" s="239"/>
      <c r="D114" s="230"/>
      <c r="E114" s="231"/>
      <c r="F114" s="232"/>
      <c r="G114" s="231"/>
      <c r="H114" s="272"/>
      <c r="I114" s="272"/>
      <c r="J114" s="272"/>
      <c r="K114" s="275"/>
      <c r="L114" s="272"/>
      <c r="M114" s="272"/>
      <c r="N114" s="272"/>
      <c r="O114" s="272"/>
      <c r="P114" s="278" t="s">
        <v>214</v>
      </c>
      <c r="Q114" s="279"/>
      <c r="R114" s="279"/>
      <c r="S114" s="279"/>
      <c r="T114" s="280"/>
    </row>
    <row r="115" spans="2:20" ht="22.2" customHeight="1" thickBot="1">
      <c r="B115" s="238"/>
      <c r="C115" s="239"/>
      <c r="D115" s="233"/>
      <c r="E115" s="234"/>
      <c r="F115" s="235"/>
      <c r="G115" s="234"/>
      <c r="H115" s="273"/>
      <c r="I115" s="273"/>
      <c r="J115" s="273"/>
      <c r="K115" s="276"/>
      <c r="L115" s="273"/>
      <c r="M115" s="273"/>
      <c r="N115" s="273"/>
      <c r="O115" s="273"/>
      <c r="P115" s="165" t="s">
        <v>194</v>
      </c>
      <c r="Q115" s="273">
        <f>ROUNDDOWN(Q113,-3)</f>
        <v>0</v>
      </c>
      <c r="R115" s="273"/>
      <c r="S115" s="273"/>
      <c r="T115" s="166" t="s">
        <v>19</v>
      </c>
    </row>
    <row r="116" spans="2:20" ht="27" customHeight="1">
      <c r="B116" s="238"/>
      <c r="C116" s="239"/>
      <c r="D116" s="281" t="s">
        <v>195</v>
      </c>
      <c r="E116" s="282"/>
      <c r="F116" s="283"/>
      <c r="G116" s="301" t="s">
        <v>199</v>
      </c>
      <c r="H116" s="302"/>
      <c r="I116" s="302"/>
      <c r="J116" s="302"/>
      <c r="K116" s="302"/>
      <c r="L116" s="302"/>
      <c r="M116" s="302"/>
      <c r="N116" s="302"/>
      <c r="O116" s="302"/>
      <c r="P116" s="284" t="s">
        <v>197</v>
      </c>
      <c r="Q116" s="285"/>
      <c r="R116" s="285"/>
      <c r="S116" s="285"/>
      <c r="T116" s="286"/>
    </row>
    <row r="117" spans="2:20" ht="25.8" customHeight="1" thickBot="1">
      <c r="B117" s="240"/>
      <c r="C117" s="241"/>
      <c r="D117" s="287">
        <f>P117</f>
        <v>0</v>
      </c>
      <c r="E117" s="288"/>
      <c r="F117" s="167" t="s">
        <v>19</v>
      </c>
      <c r="G117" s="303"/>
      <c r="H117" s="303"/>
      <c r="I117" s="303"/>
      <c r="J117" s="303"/>
      <c r="K117" s="303"/>
      <c r="L117" s="303"/>
      <c r="M117" s="303"/>
      <c r="N117" s="303"/>
      <c r="O117" s="303"/>
      <c r="P117" s="289">
        <f>SUM(Q109,Q111,Q115)</f>
        <v>0</v>
      </c>
      <c r="Q117" s="290"/>
      <c r="R117" s="290"/>
      <c r="S117" s="290"/>
      <c r="T117" s="168" t="s">
        <v>19</v>
      </c>
    </row>
    <row r="118" spans="2:20" ht="34.950000000000003" customHeight="1" thickTop="1" thickBot="1">
      <c r="B118" s="291" t="s">
        <v>198</v>
      </c>
      <c r="C118" s="292"/>
      <c r="D118" s="293">
        <f>D119-D117-D107</f>
        <v>0</v>
      </c>
      <c r="E118" s="294"/>
      <c r="F118" s="47" t="s">
        <v>19</v>
      </c>
      <c r="G118" s="295"/>
      <c r="H118" s="295"/>
      <c r="I118" s="295"/>
      <c r="J118" s="296"/>
      <c r="K118" s="297"/>
      <c r="L118" s="295"/>
      <c r="M118" s="295"/>
      <c r="N118" s="295"/>
      <c r="O118" s="296"/>
      <c r="P118" s="298"/>
      <c r="Q118" s="299"/>
      <c r="R118" s="299"/>
      <c r="S118" s="299"/>
      <c r="T118" s="300"/>
    </row>
    <row r="119" spans="2:20" ht="45" customHeight="1" thickTop="1" thickBot="1">
      <c r="B119" s="257" t="s">
        <v>102</v>
      </c>
      <c r="C119" s="258"/>
      <c r="D119" s="259">
        <f>F94</f>
        <v>0</v>
      </c>
      <c r="E119" s="260"/>
      <c r="F119" s="48" t="s">
        <v>19</v>
      </c>
      <c r="G119" s="261"/>
      <c r="H119" s="261"/>
      <c r="I119" s="261"/>
      <c r="J119" s="262"/>
      <c r="K119" s="263"/>
      <c r="L119" s="261"/>
      <c r="M119" s="261"/>
      <c r="N119" s="261"/>
      <c r="O119" s="262"/>
      <c r="P119" s="264"/>
      <c r="Q119" s="265"/>
      <c r="R119" s="265"/>
      <c r="S119" s="265"/>
      <c r="T119" s="266"/>
    </row>
  </sheetData>
  <sheetProtection algorithmName="SHA-512" hashValue="wyH8Vqvblb4Nqi6+2bAfegUNYNaUGszEmQ8dJGEyR9SiXt3qnQ1UpU+i4nPNUyfaVZ3sDPasb9g0zreqPs29oQ==" saltValue="aHa5/OVXPBhj48xkptH8DA==" spinCount="100000" sheet="1" objects="1" scenarios="1" formatCells="0" formatColumns="0" formatRows="0"/>
  <mergeCells count="278">
    <mergeCell ref="K12:L12"/>
    <mergeCell ref="M12:S12"/>
    <mergeCell ref="K14:L14"/>
    <mergeCell ref="M14:S14"/>
    <mergeCell ref="C19:D19"/>
    <mergeCell ref="B22:D22"/>
    <mergeCell ref="B23:D23"/>
    <mergeCell ref="E23:T23"/>
    <mergeCell ref="E24:T24"/>
    <mergeCell ref="B24:D33"/>
    <mergeCell ref="B20:D21"/>
    <mergeCell ref="E20:T21"/>
    <mergeCell ref="E25:T25"/>
    <mergeCell ref="E26:T26"/>
    <mergeCell ref="E27:T27"/>
    <mergeCell ref="E28:T28"/>
    <mergeCell ref="E29:T29"/>
    <mergeCell ref="E30:T30"/>
    <mergeCell ref="E31:T31"/>
    <mergeCell ref="E32:T32"/>
    <mergeCell ref="E33:T33"/>
    <mergeCell ref="E46:J47"/>
    <mergeCell ref="E48:J49"/>
    <mergeCell ref="E50:J51"/>
    <mergeCell ref="E52:J53"/>
    <mergeCell ref="E54:J55"/>
    <mergeCell ref="E56:J57"/>
    <mergeCell ref="E58:J59"/>
    <mergeCell ref="L52:M52"/>
    <mergeCell ref="L53:M53"/>
    <mergeCell ref="L54:M54"/>
    <mergeCell ref="L55:M55"/>
    <mergeCell ref="L56:M56"/>
    <mergeCell ref="L57:M57"/>
    <mergeCell ref="L58:M58"/>
    <mergeCell ref="L59:M59"/>
    <mergeCell ref="K43:T43"/>
    <mergeCell ref="K44:Q44"/>
    <mergeCell ref="R44:T45"/>
    <mergeCell ref="K45:N45"/>
    <mergeCell ref="O45:Q45"/>
    <mergeCell ref="E43:J45"/>
    <mergeCell ref="Q54:Q55"/>
    <mergeCell ref="E75:T75"/>
    <mergeCell ref="C87:E87"/>
    <mergeCell ref="F87:I87"/>
    <mergeCell ref="K87:T87"/>
    <mergeCell ref="C88:E88"/>
    <mergeCell ref="F88:I88"/>
    <mergeCell ref="K88:T88"/>
    <mergeCell ref="T70:T71"/>
    <mergeCell ref="T72:T73"/>
    <mergeCell ref="B85:E86"/>
    <mergeCell ref="F85:J86"/>
    <mergeCell ref="K85:T86"/>
    <mergeCell ref="R72:S73"/>
    <mergeCell ref="B75:D79"/>
    <mergeCell ref="E76:T79"/>
    <mergeCell ref="B70:C71"/>
    <mergeCell ref="R70:S71"/>
    <mergeCell ref="Q72:Q73"/>
    <mergeCell ref="E70:J71"/>
    <mergeCell ref="C89:E89"/>
    <mergeCell ref="F89:I89"/>
    <mergeCell ref="K89:T89"/>
    <mergeCell ref="B90:E90"/>
    <mergeCell ref="F90:I90"/>
    <mergeCell ref="K90:T90"/>
    <mergeCell ref="B91:E91"/>
    <mergeCell ref="F91:I91"/>
    <mergeCell ref="K91:T91"/>
    <mergeCell ref="B92:E92"/>
    <mergeCell ref="F92:I92"/>
    <mergeCell ref="K92:T92"/>
    <mergeCell ref="B93:E93"/>
    <mergeCell ref="F93:I93"/>
    <mergeCell ref="K93:T93"/>
    <mergeCell ref="B94:E94"/>
    <mergeCell ref="F94:I94"/>
    <mergeCell ref="K94:T94"/>
    <mergeCell ref="G98:J98"/>
    <mergeCell ref="K98:O98"/>
    <mergeCell ref="B99:C99"/>
    <mergeCell ref="D99:E99"/>
    <mergeCell ref="G99:I99"/>
    <mergeCell ref="K99:N99"/>
    <mergeCell ref="P99:T99"/>
    <mergeCell ref="B100:C100"/>
    <mergeCell ref="D100:E100"/>
    <mergeCell ref="G100:I100"/>
    <mergeCell ref="K100:N100"/>
    <mergeCell ref="P100:T100"/>
    <mergeCell ref="B97:C98"/>
    <mergeCell ref="D97:F98"/>
    <mergeCell ref="P97:T98"/>
    <mergeCell ref="B101:C101"/>
    <mergeCell ref="D101:E101"/>
    <mergeCell ref="G101:I101"/>
    <mergeCell ref="K101:N101"/>
    <mergeCell ref="P101:T101"/>
    <mergeCell ref="B102:C102"/>
    <mergeCell ref="D102:E102"/>
    <mergeCell ref="G102:I102"/>
    <mergeCell ref="K102:N102"/>
    <mergeCell ref="P102:T102"/>
    <mergeCell ref="B103:C103"/>
    <mergeCell ref="D103:E103"/>
    <mergeCell ref="G103:I103"/>
    <mergeCell ref="K103:N103"/>
    <mergeCell ref="P103:T103"/>
    <mergeCell ref="B104:C104"/>
    <mergeCell ref="D104:E104"/>
    <mergeCell ref="G104:I104"/>
    <mergeCell ref="K104:N104"/>
    <mergeCell ref="P104:T104"/>
    <mergeCell ref="B105:C105"/>
    <mergeCell ref="D105:E105"/>
    <mergeCell ref="G105:I105"/>
    <mergeCell ref="K105:N105"/>
    <mergeCell ref="P105:T105"/>
    <mergeCell ref="B106:C106"/>
    <mergeCell ref="D106:E106"/>
    <mergeCell ref="G106:I106"/>
    <mergeCell ref="K106:N106"/>
    <mergeCell ref="P106:T106"/>
    <mergeCell ref="B107:C107"/>
    <mergeCell ref="D107:E107"/>
    <mergeCell ref="G107:I107"/>
    <mergeCell ref="K107:N107"/>
    <mergeCell ref="P107:T107"/>
    <mergeCell ref="G108:J108"/>
    <mergeCell ref="K108:M108"/>
    <mergeCell ref="P108:T108"/>
    <mergeCell ref="H109:I109"/>
    <mergeCell ref="L109:N109"/>
    <mergeCell ref="Q109:S109"/>
    <mergeCell ref="D112:F115"/>
    <mergeCell ref="H113:I115"/>
    <mergeCell ref="L113:N115"/>
    <mergeCell ref="G110:J110"/>
    <mergeCell ref="K110:O110"/>
    <mergeCell ref="P110:T110"/>
    <mergeCell ref="H111:I111"/>
    <mergeCell ref="L111:N111"/>
    <mergeCell ref="Q111:S111"/>
    <mergeCell ref="G112:J112"/>
    <mergeCell ref="K112:O112"/>
    <mergeCell ref="P112:T112"/>
    <mergeCell ref="P116:T116"/>
    <mergeCell ref="D117:E117"/>
    <mergeCell ref="P117:S117"/>
    <mergeCell ref="B118:C118"/>
    <mergeCell ref="D118:E118"/>
    <mergeCell ref="G118:J118"/>
    <mergeCell ref="K118:O118"/>
    <mergeCell ref="P118:T118"/>
    <mergeCell ref="G116:O117"/>
    <mergeCell ref="B119:C119"/>
    <mergeCell ref="D119:E119"/>
    <mergeCell ref="G119:J119"/>
    <mergeCell ref="K119:O119"/>
    <mergeCell ref="P119:T119"/>
    <mergeCell ref="B87:B89"/>
    <mergeCell ref="D46:D47"/>
    <mergeCell ref="D48:D49"/>
    <mergeCell ref="D50:D51"/>
    <mergeCell ref="D52:D53"/>
    <mergeCell ref="D54:D55"/>
    <mergeCell ref="D56:D57"/>
    <mergeCell ref="D58:D59"/>
    <mergeCell ref="D60:D61"/>
    <mergeCell ref="D62:D63"/>
    <mergeCell ref="D64:D65"/>
    <mergeCell ref="D66:D67"/>
    <mergeCell ref="D68:D69"/>
    <mergeCell ref="D70:D71"/>
    <mergeCell ref="G113:G115"/>
    <mergeCell ref="J113:J115"/>
    <mergeCell ref="K113:K115"/>
    <mergeCell ref="O113:O115"/>
    <mergeCell ref="T46:T47"/>
    <mergeCell ref="T62:T63"/>
    <mergeCell ref="T64:T65"/>
    <mergeCell ref="T66:T67"/>
    <mergeCell ref="T68:T69"/>
    <mergeCell ref="B68:C69"/>
    <mergeCell ref="R68:S69"/>
    <mergeCell ref="B66:C67"/>
    <mergeCell ref="R66:S67"/>
    <mergeCell ref="B64:C65"/>
    <mergeCell ref="R64:S65"/>
    <mergeCell ref="L64:M64"/>
    <mergeCell ref="L65:M65"/>
    <mergeCell ref="L66:M66"/>
    <mergeCell ref="L67:M67"/>
    <mergeCell ref="L68:M68"/>
    <mergeCell ref="L69:M69"/>
    <mergeCell ref="Q68:Q69"/>
    <mergeCell ref="E64:J65"/>
    <mergeCell ref="E66:J67"/>
    <mergeCell ref="E68:J69"/>
    <mergeCell ref="L62:M62"/>
    <mergeCell ref="L63:M63"/>
    <mergeCell ref="E62:J63"/>
    <mergeCell ref="L71:M71"/>
    <mergeCell ref="D110:F111"/>
    <mergeCell ref="B108:C117"/>
    <mergeCell ref="D108:F109"/>
    <mergeCell ref="B50:C51"/>
    <mergeCell ref="R50:S51"/>
    <mergeCell ref="B48:C49"/>
    <mergeCell ref="R48:S49"/>
    <mergeCell ref="B72:J73"/>
    <mergeCell ref="L72:M72"/>
    <mergeCell ref="L73:M73"/>
    <mergeCell ref="O72:P73"/>
    <mergeCell ref="Q70:Q71"/>
    <mergeCell ref="O64:P65"/>
    <mergeCell ref="Q64:Q65"/>
    <mergeCell ref="O66:P67"/>
    <mergeCell ref="Q66:Q67"/>
    <mergeCell ref="O68:P69"/>
    <mergeCell ref="O70:P71"/>
    <mergeCell ref="L70:M70"/>
    <mergeCell ref="Q113:S113"/>
    <mergeCell ref="P114:T114"/>
    <mergeCell ref="Q115:S115"/>
    <mergeCell ref="D116:F116"/>
    <mergeCell ref="O46:P47"/>
    <mergeCell ref="Q46:Q47"/>
    <mergeCell ref="Q58:Q59"/>
    <mergeCell ref="O60:P61"/>
    <mergeCell ref="Q60:Q61"/>
    <mergeCell ref="O62:P63"/>
    <mergeCell ref="Q62:Q63"/>
    <mergeCell ref="L46:M46"/>
    <mergeCell ref="O54:P55"/>
    <mergeCell ref="O56:P57"/>
    <mergeCell ref="O58:P59"/>
    <mergeCell ref="L47:M47"/>
    <mergeCell ref="L60:M60"/>
    <mergeCell ref="Q56:Q57"/>
    <mergeCell ref="B56:C57"/>
    <mergeCell ref="R56:S57"/>
    <mergeCell ref="B54:C55"/>
    <mergeCell ref="R54:S55"/>
    <mergeCell ref="B52:C53"/>
    <mergeCell ref="R52:S53"/>
    <mergeCell ref="B62:C63"/>
    <mergeCell ref="R62:S63"/>
    <mergeCell ref="O48:P49"/>
    <mergeCell ref="O50:P51"/>
    <mergeCell ref="E60:J61"/>
    <mergeCell ref="R58:S59"/>
    <mergeCell ref="B43:D45"/>
    <mergeCell ref="R60:S61"/>
    <mergeCell ref="L48:M48"/>
    <mergeCell ref="L49:M49"/>
    <mergeCell ref="L50:M50"/>
    <mergeCell ref="L51:M51"/>
    <mergeCell ref="B36:D36"/>
    <mergeCell ref="E36:T36"/>
    <mergeCell ref="B60:C61"/>
    <mergeCell ref="B58:C59"/>
    <mergeCell ref="O52:P53"/>
    <mergeCell ref="L61:M61"/>
    <mergeCell ref="T48:T49"/>
    <mergeCell ref="T50:T51"/>
    <mergeCell ref="T52:T53"/>
    <mergeCell ref="T54:T55"/>
    <mergeCell ref="T56:T57"/>
    <mergeCell ref="T58:T59"/>
    <mergeCell ref="T60:T61"/>
    <mergeCell ref="Q48:Q49"/>
    <mergeCell ref="Q50:Q51"/>
    <mergeCell ref="Q52:Q53"/>
    <mergeCell ref="B46:C47"/>
    <mergeCell ref="R46:S47"/>
  </mergeCells>
  <phoneticPr fontId="36"/>
  <conditionalFormatting sqref="B99:C106">
    <cfRule type="cellIs" dxfId="19" priority="20" operator="equal">
      <formula>""</formula>
    </cfRule>
  </conditionalFormatting>
  <conditionalFormatting sqref="B90:E93">
    <cfRule type="cellIs" dxfId="18" priority="10" operator="equal">
      <formula>""</formula>
    </cfRule>
  </conditionalFormatting>
  <conditionalFormatting sqref="D108 D110">
    <cfRule type="expression" dxfId="17" priority="24">
      <formula>D108=0</formula>
    </cfRule>
  </conditionalFormatting>
  <conditionalFormatting sqref="D112">
    <cfRule type="expression" dxfId="16" priority="23">
      <formula>D112=0</formula>
    </cfRule>
  </conditionalFormatting>
  <conditionalFormatting sqref="D99:E107">
    <cfRule type="cellIs" dxfId="15" priority="18" operator="equal">
      <formula>0</formula>
    </cfRule>
    <cfRule type="expression" dxfId="14" priority="26">
      <formula>ISBLANK($B99)</formula>
    </cfRule>
  </conditionalFormatting>
  <conditionalFormatting sqref="D118:E118">
    <cfRule type="cellIs" dxfId="13" priority="14" operator="equal">
      <formula>""</formula>
    </cfRule>
  </conditionalFormatting>
  <conditionalFormatting sqref="D118:E119">
    <cfRule type="expression" dxfId="12" priority="15">
      <formula>ISBLANK($B118)</formula>
    </cfRule>
  </conditionalFormatting>
  <conditionalFormatting sqref="E17 G22:H22 K22:L22 O22:P22 E46 B46:C71 E48 K48:N71 E50 E52 E54 E56 E58 E60 E62 E64 E66 E68 E70 G99:I106 K99:N106 D107:E107">
    <cfRule type="cellIs" dxfId="11" priority="22" operator="equal">
      <formula>""</formula>
    </cfRule>
  </conditionalFormatting>
  <conditionalFormatting sqref="F87:I87 F94:I94 D119:E119">
    <cfRule type="cellIs" dxfId="10" priority="21" operator="equal">
      <formula>0</formula>
    </cfRule>
  </conditionalFormatting>
  <conditionalFormatting sqref="F87:I93">
    <cfRule type="cellIs" dxfId="9" priority="17" operator="equal">
      <formula>""</formula>
    </cfRule>
  </conditionalFormatting>
  <conditionalFormatting sqref="G118:G119">
    <cfRule type="expression" dxfId="8" priority="16">
      <formula>G118=0</formula>
    </cfRule>
  </conditionalFormatting>
  <conditionalFormatting sqref="G107:I107 G108:G114">
    <cfRule type="expression" dxfId="7" priority="27">
      <formula>G107=0</formula>
    </cfRule>
  </conditionalFormatting>
  <conditionalFormatting sqref="K107:N107">
    <cfRule type="cellIs" dxfId="6" priority="19" operator="equal">
      <formula>0</formula>
    </cfRule>
  </conditionalFormatting>
  <conditionalFormatting sqref="L46:M73">
    <cfRule type="cellIs" dxfId="5" priority="5" operator="equal">
      <formula>""</formula>
    </cfRule>
  </conditionalFormatting>
  <conditionalFormatting sqref="M12:S12 M14:S14 E20:T21 E23:T33 E76:T79 B87:C87 C88:C89">
    <cfRule type="cellIs" dxfId="4" priority="28" operator="equal">
      <formula>""</formula>
    </cfRule>
  </conditionalFormatting>
  <conditionalFormatting sqref="N5">
    <cfRule type="cellIs" dxfId="3" priority="2" operator="equal">
      <formula>""</formula>
    </cfRule>
  </conditionalFormatting>
  <conditionalFormatting sqref="O46:P73">
    <cfRule type="cellIs" dxfId="2" priority="4" operator="equal">
      <formula>""</formula>
    </cfRule>
  </conditionalFormatting>
  <conditionalFormatting sqref="P5 R5">
    <cfRule type="cellIs" dxfId="1" priority="1" operator="equal">
      <formula>""</formula>
    </cfRule>
  </conditionalFormatting>
  <conditionalFormatting sqref="R46:S73">
    <cfRule type="cellIs" dxfId="0" priority="3" operator="equal">
      <formula>""</formula>
    </cfRule>
  </conditionalFormatting>
  <dataValidations count="5">
    <dataValidation type="list" allowBlank="1" showInputMessage="1" sqref="H22" xr:uid="{00000000-0002-0000-0300-000000000000}">
      <formula1>"月,火,水,木,金,土,日"</formula1>
    </dataValidation>
    <dataValidation type="list" allowBlank="1" showInputMessage="1" sqref="K22 O22" xr:uid="{00000000-0002-0000-0300-000001000000}">
      <formula1>"午前,午後"</formula1>
    </dataValidation>
    <dataValidation type="list" allowBlank="1" showInputMessage="1" sqref="B99:C106" xr:uid="{00000000-0002-0000-0300-000002000000}">
      <formula1>"消耗品費,食料費,通信運搬費,損害保険料,会場使用料,会議費,講師等謝金,食事代"</formula1>
    </dataValidation>
    <dataValidation type="list" allowBlank="1" showInputMessage="1" sqref="B90:E93" xr:uid="{00000000-0002-0000-0300-000003000000}">
      <formula1>"主催者負担金,参加者負担金,雑収入,前年度繰越金"</formula1>
    </dataValidation>
    <dataValidation type="date" allowBlank="1" showInputMessage="1" showErrorMessage="1" error="実施日は〇/〇の形式で入力してください" sqref="B46:C71" xr:uid="{A753A7E8-4F9D-4D94-B0FF-44999628CE64}">
      <formula1>36526</formula1>
      <formula2>73050</formula2>
    </dataValidation>
  </dataValidations>
  <pageMargins left="0.7" right="0.7" top="0.75" bottom="0.75" header="0.3" footer="0.3"/>
  <pageSetup paperSize="9" scale="68" fitToHeight="0" orientation="portrait" r:id="rId1"/>
  <rowBreaks count="2" manualBreakCount="2">
    <brk id="37" max="21" man="1"/>
    <brk id="80" max="2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【記入例】申請書</vt:lpstr>
      <vt:lpstr>申請書</vt:lpstr>
      <vt:lpstr>【記入例】報告書</vt:lpstr>
      <vt:lpstr>報告書</vt:lpstr>
      <vt:lpstr>【記入例】申請書!Print_Area</vt:lpstr>
      <vt:lpstr>【記入例】報告書!Print_Area</vt:lpstr>
      <vt:lpstr>申請書!Print_Area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sien co5</cp:lastModifiedBy>
  <cp:lastPrinted>2025-12-16T00:58:26Z</cp:lastPrinted>
  <dcterms:created xsi:type="dcterms:W3CDTF">2025-10-14T03:58:00Z</dcterms:created>
  <dcterms:modified xsi:type="dcterms:W3CDTF">2026-04-09T06:43:34Z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